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abelle1" sheetId="1" r:id="rId1"/>
    <sheet name="Tabelle2" sheetId="2" r:id="rId2"/>
    <sheet name="Tabelle3" sheetId="3" r:id="rId3"/>
  </sheets>
  <definedNames>
    <definedName name="beta">'Tabelle1'!$D$16</definedName>
    <definedName name="delta">'Tabelle1'!#REF!</definedName>
    <definedName name="k0">'Tabelle1'!$D$24</definedName>
    <definedName name="phi">'Tabelle1'!$D$20</definedName>
    <definedName name="solver_adj" localSheetId="0" hidden="1">'Tabelle1'!$K$8:$T$8</definedName>
    <definedName name="solver_adj" localSheetId="1" hidden="1">'Tabelle2'!$K$30:$T$30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'Tabelle1'!$K$9:$U$9</definedName>
    <definedName name="solver_lhs1" localSheetId="1" hidden="1">'Tabelle2'!$K$31:$U$31</definedName>
    <definedName name="solver_lhs2" localSheetId="0" hidden="1">'Tabelle1'!$K$9:$T$9</definedName>
    <definedName name="solver_lhs2" localSheetId="1" hidden="1">'Tabelle2'!$K$31:$U$31</definedName>
    <definedName name="solver_lhs3" localSheetId="0" hidden="1">'Tabelle1'!#REF!</definedName>
    <definedName name="solver_lhs3" localSheetId="1" hidden="1">'Tabelle2'!$U$30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'Tabelle1'!$K$13</definedName>
    <definedName name="solver_opt" localSheetId="1" hidden="1">'Tabelle2'!$K$35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2</definedName>
    <definedName name="solver_rel3" localSheetId="1" hidden="1">2</definedName>
    <definedName name="solver_rhs1" localSheetId="0" hidden="1">0</definedName>
    <definedName name="solver_rhs1" localSheetId="1" hidden="1">0</definedName>
    <definedName name="solver_rhs2" localSheetId="0" hidden="1">0</definedName>
    <definedName name="solver_rhs2" localSheetId="1" hidden="1">0</definedName>
    <definedName name="solver_rhs3" localSheetId="0" hidden="1">0</definedName>
    <definedName name="solver_rhs3" localSheetId="1" hidden="1">0</definedName>
    <definedName name="solver_rlx" localSheetId="0" hidden="1">1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<sst xmlns="http://schemas.openxmlformats.org/spreadsheetml/2006/main" count="66" uniqueCount="19">
  <si>
    <t>Specification</t>
  </si>
  <si>
    <t>Intertemporal Utility Function</t>
  </si>
  <si>
    <t>Initial Cake Size</t>
  </si>
  <si>
    <t xml:space="preserve">k0 = </t>
  </si>
  <si>
    <r>
      <t>b</t>
    </r>
    <r>
      <rPr>
        <sz val="10"/>
        <rFont val="Arial"/>
        <family val="0"/>
      </rPr>
      <t xml:space="preserve"> =</t>
    </r>
  </si>
  <si>
    <t>Tab 1: Optimal Consumption Path Calculated with Solver</t>
  </si>
  <si>
    <t>Period t</t>
  </si>
  <si>
    <t>end</t>
  </si>
  <si>
    <t>Consumption</t>
  </si>
  <si>
    <t>Cake Size</t>
  </si>
  <si>
    <t>Period Utility</t>
  </si>
  <si>
    <t>Discounted U.</t>
  </si>
  <si>
    <t>Total Utility</t>
  </si>
  <si>
    <t>Tab 2: Optimal Consumption Path Calculated Analytically</t>
  </si>
  <si>
    <t>Discount Factor</t>
  </si>
  <si>
    <r>
      <t>f</t>
    </r>
    <r>
      <rPr>
        <sz val="10"/>
        <rFont val="Arial"/>
        <family val="0"/>
      </rPr>
      <t xml:space="preserve"> =</t>
    </r>
  </si>
  <si>
    <t>Tab 3: Optimal Consumption Path with Reproduction (Calculated with Solver)</t>
  </si>
  <si>
    <t>Rate of Reproduction</t>
  </si>
  <si>
    <t>Session 4a: The Cake-Eating Problem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</si>
</sst>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NumberFormat="1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5">
      <selection activeCell="U31" sqref="U31"/>
    </sheetView>
  </sheetViews>
  <sheetFormatPr defaultColWidth="11.421875" defaultRowHeight="12.75"/>
  <cols>
    <col min="1" max="1" width="3.140625" style="0" customWidth="1"/>
    <col min="2" max="2" width="3.57421875" style="0" customWidth="1"/>
    <col min="3" max="5" width="8.28125" style="0" customWidth="1"/>
    <col min="6" max="6" width="2.140625" style="0" customWidth="1"/>
    <col min="7" max="7" width="2.00390625" style="0" customWidth="1"/>
    <col min="8" max="8" width="5.00390625" style="0" customWidth="1"/>
    <col min="9" max="9" width="2.28125" style="0" customWidth="1"/>
    <col min="10" max="10" width="12.421875" style="0" customWidth="1"/>
    <col min="11" max="11" width="9.140625" style="0" customWidth="1"/>
    <col min="12" max="21" width="7.28125" style="0" customWidth="1"/>
  </cols>
  <sheetData>
    <row r="1" spans="1:18" ht="18">
      <c r="A1" s="2" t="s">
        <v>18</v>
      </c>
      <c r="B1" s="2"/>
      <c r="C1" s="2"/>
      <c r="D1" s="2"/>
      <c r="E1" s="2"/>
      <c r="F1" s="2"/>
      <c r="G1" s="16"/>
      <c r="H1" s="16"/>
      <c r="I1" s="2"/>
      <c r="J1" s="2"/>
      <c r="K1" s="2"/>
      <c r="L1" s="2"/>
      <c r="M1" s="2"/>
      <c r="N1" s="2"/>
      <c r="O1" s="2"/>
      <c r="P1" s="2"/>
      <c r="Q1" s="2"/>
      <c r="R1" s="2"/>
    </row>
    <row r="2" spans="7:8" ht="12.75">
      <c r="G2" s="17"/>
      <c r="H2" s="17"/>
    </row>
    <row r="3" spans="7:8" ht="12.75">
      <c r="G3" s="17"/>
      <c r="H3" s="17"/>
    </row>
    <row r="4" spans="7:8" ht="12.75">
      <c r="G4" s="17"/>
      <c r="H4" s="17"/>
    </row>
    <row r="5" spans="1:10" ht="15" customHeight="1">
      <c r="A5" s="3"/>
      <c r="B5" s="4"/>
      <c r="C5" s="4"/>
      <c r="D5" s="4"/>
      <c r="E5" s="4"/>
      <c r="F5" s="5"/>
      <c r="G5" s="17"/>
      <c r="H5" s="17"/>
      <c r="J5" s="1" t="s">
        <v>5</v>
      </c>
    </row>
    <row r="6" spans="1:21" ht="15" customHeight="1">
      <c r="A6" s="6"/>
      <c r="B6" s="7" t="s">
        <v>0</v>
      </c>
      <c r="C6" s="7"/>
      <c r="D6" s="7"/>
      <c r="E6" s="8"/>
      <c r="F6" s="9"/>
      <c r="G6" s="17"/>
      <c r="H6" s="17"/>
      <c r="J6" s="18" t="s">
        <v>6</v>
      </c>
      <c r="K6" s="18">
        <v>0</v>
      </c>
      <c r="L6" s="18">
        <v>1</v>
      </c>
      <c r="M6" s="18">
        <v>2</v>
      </c>
      <c r="N6" s="18">
        <v>3</v>
      </c>
      <c r="O6" s="18">
        <v>4</v>
      </c>
      <c r="P6" s="18">
        <v>5</v>
      </c>
      <c r="Q6" s="18">
        <v>6</v>
      </c>
      <c r="R6" s="18">
        <v>7</v>
      </c>
      <c r="S6" s="18">
        <v>8</v>
      </c>
      <c r="T6" s="18">
        <v>9</v>
      </c>
      <c r="U6" s="18" t="s">
        <v>7</v>
      </c>
    </row>
    <row r="7" spans="1:8" ht="15" customHeight="1">
      <c r="A7" s="6"/>
      <c r="B7" s="8"/>
      <c r="C7" s="8"/>
      <c r="D7" s="8"/>
      <c r="E7" s="8"/>
      <c r="F7" s="9"/>
      <c r="G7" s="17"/>
      <c r="H7" s="17"/>
    </row>
    <row r="8" spans="1:21" ht="15" customHeight="1">
      <c r="A8" s="6"/>
      <c r="B8" s="10" t="s">
        <v>1</v>
      </c>
      <c r="C8" s="8"/>
      <c r="D8" s="8"/>
      <c r="E8" s="8"/>
      <c r="F8" s="9"/>
      <c r="G8" s="17"/>
      <c r="H8" s="17"/>
      <c r="J8" t="s">
        <v>8</v>
      </c>
      <c r="K8" s="20">
        <v>15.353410485249999</v>
      </c>
      <c r="L8" s="20">
        <v>13.813781012994635</v>
      </c>
      <c r="M8" s="20">
        <v>12.440552913787586</v>
      </c>
      <c r="N8" s="20">
        <v>11.196047875028327</v>
      </c>
      <c r="O8" s="20">
        <v>10.072881769207438</v>
      </c>
      <c r="P8" s="20">
        <v>9.062907330683455</v>
      </c>
      <c r="Q8" s="20">
        <v>8.15692423723195</v>
      </c>
      <c r="R8" s="20">
        <v>7.344298079882396</v>
      </c>
      <c r="S8" s="20">
        <v>6.612506556340379</v>
      </c>
      <c r="T8" s="20">
        <v>5.946689739593834</v>
      </c>
      <c r="U8" s="20"/>
    </row>
    <row r="9" spans="1:21" ht="15" customHeight="1">
      <c r="A9" s="6"/>
      <c r="B9" s="8"/>
      <c r="C9" s="8"/>
      <c r="D9" s="8"/>
      <c r="E9" s="8"/>
      <c r="F9" s="9"/>
      <c r="G9" s="17"/>
      <c r="H9" s="17"/>
      <c r="J9" t="s">
        <v>9</v>
      </c>
      <c r="K9" s="20">
        <f>k0</f>
        <v>100</v>
      </c>
      <c r="L9" s="20">
        <f>K9-K8</f>
        <v>84.64658951475</v>
      </c>
      <c r="M9" s="20">
        <f aca="true" t="shared" si="0" ref="M9:U9">L9-L8</f>
        <v>70.83280850175537</v>
      </c>
      <c r="N9" s="20">
        <f t="shared" si="0"/>
        <v>58.39225558796778</v>
      </c>
      <c r="O9" s="20">
        <f t="shared" si="0"/>
        <v>47.196207712939454</v>
      </c>
      <c r="P9" s="20">
        <f t="shared" si="0"/>
        <v>37.12332594373201</v>
      </c>
      <c r="Q9" s="20">
        <f t="shared" si="0"/>
        <v>28.060418613048558</v>
      </c>
      <c r="R9" s="20">
        <f t="shared" si="0"/>
        <v>19.903494375816607</v>
      </c>
      <c r="S9" s="20">
        <f t="shared" si="0"/>
        <v>12.55919629593421</v>
      </c>
      <c r="T9" s="20">
        <f t="shared" si="0"/>
        <v>5.946689739593832</v>
      </c>
      <c r="U9" s="20">
        <f t="shared" si="0"/>
        <v>0</v>
      </c>
    </row>
    <row r="10" spans="1:21" ht="15" customHeight="1">
      <c r="A10" s="6"/>
      <c r="B10" s="8"/>
      <c r="C10" s="8"/>
      <c r="D10" s="8"/>
      <c r="E10" s="8"/>
      <c r="F10" s="9"/>
      <c r="G10" s="17"/>
      <c r="H10" s="17"/>
      <c r="J10" t="s">
        <v>10</v>
      </c>
      <c r="K10" s="20">
        <f>LN(K8)</f>
        <v>2.7313376308040747</v>
      </c>
      <c r="L10" s="20">
        <f aca="true" t="shared" si="1" ref="L10:T10">LN(L8)</f>
        <v>2.6256667179998394</v>
      </c>
      <c r="M10" s="20">
        <f>LN(M8)</f>
        <v>2.5209615327692667</v>
      </c>
      <c r="N10" s="20">
        <f t="shared" si="1"/>
        <v>2.415560847727338</v>
      </c>
      <c r="O10" s="20">
        <f t="shared" si="1"/>
        <v>2.3098468394953966</v>
      </c>
      <c r="P10" s="20">
        <f t="shared" si="1"/>
        <v>2.204189966004751</v>
      </c>
      <c r="Q10" s="20">
        <f t="shared" si="1"/>
        <v>2.098867166207631</v>
      </c>
      <c r="R10" s="20">
        <f t="shared" si="1"/>
        <v>1.9939242407137903</v>
      </c>
      <c r="S10" s="20">
        <f t="shared" si="1"/>
        <v>1.888962788690978</v>
      </c>
      <c r="T10" s="20">
        <f t="shared" si="1"/>
        <v>1.7828347184527682</v>
      </c>
      <c r="U10" s="20"/>
    </row>
    <row r="11" spans="1:21" ht="15" customHeight="1">
      <c r="A11" s="6"/>
      <c r="B11" s="8"/>
      <c r="C11" s="8"/>
      <c r="D11" s="8"/>
      <c r="E11" s="8"/>
      <c r="F11" s="9"/>
      <c r="G11" s="17"/>
      <c r="H11" s="17"/>
      <c r="J11" t="s">
        <v>11</v>
      </c>
      <c r="K11" s="20">
        <f>K10*beta^(K6)</f>
        <v>2.7313376308040747</v>
      </c>
      <c r="L11" s="20">
        <f aca="true" t="shared" si="2" ref="L11:T11">L10*beta^(L6)</f>
        <v>2.3631000461998557</v>
      </c>
      <c r="M11" s="20">
        <f t="shared" si="2"/>
        <v>2.041978841543106</v>
      </c>
      <c r="N11" s="20">
        <f t="shared" si="2"/>
        <v>1.7609438579932295</v>
      </c>
      <c r="O11" s="20">
        <f t="shared" si="2"/>
        <v>1.51549051139293</v>
      </c>
      <c r="P11" s="20">
        <f t="shared" si="2"/>
        <v>1.3015521330261457</v>
      </c>
      <c r="Q11" s="20">
        <f t="shared" si="2"/>
        <v>1.11542406567655</v>
      </c>
      <c r="R11" s="20">
        <f t="shared" si="2"/>
        <v>0.95368778316826</v>
      </c>
      <c r="S11" s="20">
        <f t="shared" si="2"/>
        <v>0.8131365414416251</v>
      </c>
      <c r="T11" s="20">
        <f t="shared" si="2"/>
        <v>0.690706698429149</v>
      </c>
      <c r="U11" s="20"/>
    </row>
    <row r="12" spans="1:21" ht="15" customHeight="1">
      <c r="A12" s="6"/>
      <c r="B12" s="8"/>
      <c r="C12" s="8"/>
      <c r="D12" s="8"/>
      <c r="E12" s="8"/>
      <c r="F12" s="9"/>
      <c r="G12" s="17"/>
      <c r="H12" s="17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5" customHeight="1">
      <c r="A13" s="6"/>
      <c r="B13" s="8"/>
      <c r="C13" s="8"/>
      <c r="D13" s="8"/>
      <c r="E13" s="8"/>
      <c r="F13" s="9"/>
      <c r="G13" s="17"/>
      <c r="H13" s="17"/>
      <c r="J13" s="19" t="s">
        <v>12</v>
      </c>
      <c r="K13" s="21">
        <f>SUM(K11:T11)</f>
        <v>15.287358109674926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" customHeight="1">
      <c r="A14" s="6"/>
      <c r="B14" s="10" t="s">
        <v>14</v>
      </c>
      <c r="C14" s="8"/>
      <c r="D14" s="8"/>
      <c r="E14" s="8"/>
      <c r="F14" s="9"/>
      <c r="G14" s="17"/>
      <c r="H14" s="17"/>
      <c r="J14" s="22"/>
      <c r="K14" s="23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8" ht="12.75">
      <c r="A15" s="6"/>
      <c r="B15" s="8"/>
      <c r="C15" s="8"/>
      <c r="D15" s="8"/>
      <c r="E15" s="8"/>
      <c r="F15" s="9"/>
      <c r="G15" s="17"/>
      <c r="H15" s="17"/>
    </row>
    <row r="16" spans="1:10" ht="12.75">
      <c r="A16" s="6"/>
      <c r="B16" s="8"/>
      <c r="C16" s="11" t="s">
        <v>4</v>
      </c>
      <c r="D16" s="15">
        <v>0.9</v>
      </c>
      <c r="E16" s="8"/>
      <c r="F16" s="9"/>
      <c r="G16" s="17"/>
      <c r="H16" s="17"/>
      <c r="J16" s="1" t="s">
        <v>13</v>
      </c>
    </row>
    <row r="17" spans="1:21" ht="12.75">
      <c r="A17" s="6"/>
      <c r="B17" s="8"/>
      <c r="C17" s="11"/>
      <c r="D17" s="8"/>
      <c r="E17" s="8"/>
      <c r="F17" s="9"/>
      <c r="G17" s="17"/>
      <c r="H17" s="17"/>
      <c r="J17" s="18" t="s">
        <v>6</v>
      </c>
      <c r="K17" s="18">
        <v>0</v>
      </c>
      <c r="L17" s="18">
        <v>1</v>
      </c>
      <c r="M17" s="18">
        <v>2</v>
      </c>
      <c r="N17" s="18">
        <v>3</v>
      </c>
      <c r="O17" s="18">
        <v>4</v>
      </c>
      <c r="P17" s="18">
        <v>5</v>
      </c>
      <c r="Q17" s="18">
        <v>6</v>
      </c>
      <c r="R17" s="18">
        <v>7</v>
      </c>
      <c r="S17" s="18">
        <v>8</v>
      </c>
      <c r="T17" s="18">
        <v>9</v>
      </c>
      <c r="U17" s="18" t="s">
        <v>7</v>
      </c>
    </row>
    <row r="18" spans="1:8" ht="12.75">
      <c r="A18" s="6"/>
      <c r="B18" s="10" t="s">
        <v>17</v>
      </c>
      <c r="C18" s="8"/>
      <c r="D18" s="8"/>
      <c r="E18" s="8"/>
      <c r="F18" s="9"/>
      <c r="G18" s="17"/>
      <c r="H18" s="17"/>
    </row>
    <row r="19" spans="1:21" ht="12.75">
      <c r="A19" s="6"/>
      <c r="B19" s="8"/>
      <c r="C19" s="8"/>
      <c r="D19" s="8"/>
      <c r="E19" s="8"/>
      <c r="F19" s="9"/>
      <c r="G19" s="17"/>
      <c r="H19" s="17"/>
      <c r="J19" t="s">
        <v>8</v>
      </c>
      <c r="K19" s="20">
        <f>((1-beta)/(1-(beta^10)))*k0</f>
        <v>15.353399327876296</v>
      </c>
      <c r="L19" s="20">
        <f>K19*beta</f>
        <v>13.818059395088667</v>
      </c>
      <c r="M19" s="20">
        <f aca="true" t="shared" si="3" ref="M19:T19">L19*beta</f>
        <v>12.4362534555798</v>
      </c>
      <c r="N19" s="20">
        <f t="shared" si="3"/>
        <v>11.19262811002182</v>
      </c>
      <c r="O19" s="20">
        <f t="shared" si="3"/>
        <v>10.073365299019638</v>
      </c>
      <c r="P19" s="20">
        <f t="shared" si="3"/>
        <v>9.066028769117676</v>
      </c>
      <c r="Q19" s="20">
        <f t="shared" si="3"/>
        <v>8.159425892205908</v>
      </c>
      <c r="R19" s="20">
        <f t="shared" si="3"/>
        <v>7.343483302985318</v>
      </c>
      <c r="S19" s="20">
        <f t="shared" si="3"/>
        <v>6.609134972686786</v>
      </c>
      <c r="T19" s="20">
        <f t="shared" si="3"/>
        <v>5.948221475418108</v>
      </c>
      <c r="U19" s="20"/>
    </row>
    <row r="20" spans="1:21" ht="12.75">
      <c r="A20" s="6"/>
      <c r="B20" s="8"/>
      <c r="C20" s="11" t="s">
        <v>15</v>
      </c>
      <c r="D20" s="15">
        <v>0.1</v>
      </c>
      <c r="E20" s="8"/>
      <c r="F20" s="9"/>
      <c r="G20" s="17"/>
      <c r="H20" s="17"/>
      <c r="J20" t="s">
        <v>9</v>
      </c>
      <c r="K20" s="20">
        <f>k0</f>
        <v>100</v>
      </c>
      <c r="L20" s="20">
        <f>K20-K19</f>
        <v>84.6466006721237</v>
      </c>
      <c r="M20" s="20">
        <f aca="true" t="shared" si="4" ref="M20:U20">L20-L19</f>
        <v>70.82854127703503</v>
      </c>
      <c r="N20" s="20">
        <f t="shared" si="4"/>
        <v>58.39228782145523</v>
      </c>
      <c r="O20" s="20">
        <f t="shared" si="4"/>
        <v>47.199659711433405</v>
      </c>
      <c r="P20" s="20">
        <f t="shared" si="4"/>
        <v>37.12629441241377</v>
      </c>
      <c r="Q20" s="20">
        <f t="shared" si="4"/>
        <v>28.060265643296095</v>
      </c>
      <c r="R20" s="20">
        <f t="shared" si="4"/>
        <v>19.90083975109019</v>
      </c>
      <c r="S20" s="20">
        <f t="shared" si="4"/>
        <v>12.557356448104871</v>
      </c>
      <c r="T20" s="20">
        <f t="shared" si="4"/>
        <v>5.948221475418085</v>
      </c>
      <c r="U20" s="20">
        <f t="shared" si="4"/>
        <v>-2.3092638912203256E-14</v>
      </c>
    </row>
    <row r="21" spans="1:21" ht="15" customHeight="1">
      <c r="A21" s="6"/>
      <c r="B21" s="8"/>
      <c r="C21" s="8"/>
      <c r="D21" s="8"/>
      <c r="E21" s="8"/>
      <c r="F21" s="9"/>
      <c r="G21" s="17"/>
      <c r="H21" s="17"/>
      <c r="J21" t="s">
        <v>10</v>
      </c>
      <c r="K21" s="20">
        <f>LN(K19)</f>
        <v>2.731336904100534</v>
      </c>
      <c r="L21" s="20">
        <f aca="true" t="shared" si="5" ref="L21:T21">LN(L19)</f>
        <v>2.625976388442708</v>
      </c>
      <c r="M21" s="20">
        <f t="shared" si="5"/>
        <v>2.5206158727848815</v>
      </c>
      <c r="N21" s="20">
        <f t="shared" si="5"/>
        <v>2.415255357127055</v>
      </c>
      <c r="O21" s="20">
        <f t="shared" si="5"/>
        <v>2.309894841469229</v>
      </c>
      <c r="P21" s="20">
        <f t="shared" si="5"/>
        <v>2.204534325811403</v>
      </c>
      <c r="Q21" s="20">
        <f t="shared" si="5"/>
        <v>2.0991738101535766</v>
      </c>
      <c r="R21" s="20">
        <f t="shared" si="5"/>
        <v>1.9938132944957503</v>
      </c>
      <c r="S21" s="20">
        <f t="shared" si="5"/>
        <v>1.8884527788379242</v>
      </c>
      <c r="T21" s="20">
        <f t="shared" si="5"/>
        <v>1.7830922631800978</v>
      </c>
      <c r="U21" s="20"/>
    </row>
    <row r="22" spans="1:21" ht="15" customHeight="1">
      <c r="A22" s="6"/>
      <c r="B22" s="10" t="s">
        <v>2</v>
      </c>
      <c r="C22" s="8"/>
      <c r="D22" s="8"/>
      <c r="E22" s="8"/>
      <c r="F22" s="9"/>
      <c r="G22" s="17"/>
      <c r="H22" s="17"/>
      <c r="J22" t="s">
        <v>11</v>
      </c>
      <c r="K22" s="20">
        <f>K21*beta^(K17)</f>
        <v>2.731336904100534</v>
      </c>
      <c r="L22" s="20">
        <f aca="true" t="shared" si="6" ref="L22:T22">L21*beta^(L17)</f>
        <v>2.363378749598437</v>
      </c>
      <c r="M22" s="20">
        <f t="shared" si="6"/>
        <v>2.041698856955754</v>
      </c>
      <c r="N22" s="20">
        <f t="shared" si="6"/>
        <v>1.7607211553456235</v>
      </c>
      <c r="O22" s="20">
        <f t="shared" si="6"/>
        <v>1.5155220054879615</v>
      </c>
      <c r="P22" s="20">
        <f t="shared" si="6"/>
        <v>1.3017554740483757</v>
      </c>
      <c r="Q22" s="20">
        <f t="shared" si="6"/>
        <v>1.1155870288418273</v>
      </c>
      <c r="R22" s="20">
        <f t="shared" si="6"/>
        <v>0.9536347179361047</v>
      </c>
      <c r="S22" s="20">
        <f t="shared" si="6"/>
        <v>0.8129169989231085</v>
      </c>
      <c r="T22" s="20">
        <f t="shared" si="6"/>
        <v>0.6908064765333505</v>
      </c>
      <c r="U22" s="20"/>
    </row>
    <row r="23" spans="1:21" ht="15" customHeight="1">
      <c r="A23" s="6"/>
      <c r="B23" s="8"/>
      <c r="C23" s="8"/>
      <c r="D23" s="8"/>
      <c r="E23" s="8"/>
      <c r="F23" s="9"/>
      <c r="G23" s="17"/>
      <c r="H23" s="1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5" customHeight="1">
      <c r="A24" s="6"/>
      <c r="B24" s="8"/>
      <c r="C24" s="8" t="s">
        <v>3</v>
      </c>
      <c r="D24" s="15">
        <v>100</v>
      </c>
      <c r="E24" s="8"/>
      <c r="F24" s="9"/>
      <c r="G24" s="17"/>
      <c r="H24" s="17"/>
      <c r="J24" s="19" t="s">
        <v>12</v>
      </c>
      <c r="K24" s="21">
        <f>SUM(K22:T22)</f>
        <v>15.287358367771075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5" customHeight="1">
      <c r="A25" s="6"/>
      <c r="B25" s="8"/>
      <c r="C25" s="8"/>
      <c r="D25" s="8"/>
      <c r="E25" s="8"/>
      <c r="F25" s="9"/>
      <c r="G25" s="17"/>
      <c r="H25" s="17"/>
      <c r="J25" s="22"/>
      <c r="K25" s="23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5" customHeight="1">
      <c r="A26" s="6"/>
      <c r="B26" s="26"/>
      <c r="C26" s="26"/>
      <c r="D26" s="26"/>
      <c r="E26" s="26"/>
      <c r="F26" s="9"/>
      <c r="G26" s="17"/>
      <c r="H26" s="17"/>
      <c r="J26" s="22"/>
      <c r="K26" s="23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10" ht="15" customHeight="1">
      <c r="A27" s="6"/>
      <c r="B27" s="26"/>
      <c r="C27" s="26"/>
      <c r="D27" s="26"/>
      <c r="E27" s="26"/>
      <c r="F27" s="9"/>
      <c r="G27" s="17"/>
      <c r="H27" s="17"/>
      <c r="J27" s="1" t="s">
        <v>16</v>
      </c>
    </row>
    <row r="28" spans="1:21" ht="15" customHeight="1">
      <c r="A28" s="6"/>
      <c r="B28" s="26"/>
      <c r="C28" s="26"/>
      <c r="D28" s="26"/>
      <c r="E28" s="26"/>
      <c r="F28" s="9"/>
      <c r="G28" s="17"/>
      <c r="H28" s="17"/>
      <c r="J28" s="18" t="s">
        <v>6</v>
      </c>
      <c r="K28" s="18">
        <v>0</v>
      </c>
      <c r="L28" s="18">
        <v>1</v>
      </c>
      <c r="M28" s="18">
        <v>2</v>
      </c>
      <c r="N28" s="18">
        <v>3</v>
      </c>
      <c r="O28" s="18">
        <v>4</v>
      </c>
      <c r="P28" s="18">
        <v>5</v>
      </c>
      <c r="Q28" s="18">
        <v>6</v>
      </c>
      <c r="R28" s="18">
        <v>7</v>
      </c>
      <c r="S28" s="18">
        <v>8</v>
      </c>
      <c r="T28" s="18">
        <v>9</v>
      </c>
      <c r="U28" s="18" t="s">
        <v>7</v>
      </c>
    </row>
    <row r="29" spans="1:21" ht="15" customHeight="1">
      <c r="A29" s="12"/>
      <c r="B29" s="13"/>
      <c r="C29" s="13"/>
      <c r="D29" s="13"/>
      <c r="E29" s="13"/>
      <c r="F29" s="14"/>
      <c r="G29" s="17"/>
      <c r="H29" s="17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7:21" ht="15" customHeight="1">
      <c r="G30" s="17"/>
      <c r="H30" s="17"/>
      <c r="J30" t="s">
        <v>8</v>
      </c>
      <c r="K30" s="24">
        <v>15.3530259354827</v>
      </c>
      <c r="L30" s="24">
        <v>15.191618527380623</v>
      </c>
      <c r="M30" s="24">
        <v>15.052894344013778</v>
      </c>
      <c r="N30" s="24">
        <v>14.892181388057766</v>
      </c>
      <c r="O30" s="24">
        <v>14.754955678364603</v>
      </c>
      <c r="P30" s="24">
        <v>14.61172714131195</v>
      </c>
      <c r="Q30" s="24">
        <v>14.452634333716723</v>
      </c>
      <c r="R30" s="24">
        <v>14.31544400877146</v>
      </c>
      <c r="S30" s="24">
        <v>14.170026984895557</v>
      </c>
      <c r="T30" s="24">
        <v>14.011106219361336</v>
      </c>
      <c r="U30" s="24"/>
    </row>
    <row r="31" spans="9:22" ht="15" customHeight="1">
      <c r="I31" s="24"/>
      <c r="J31" t="s">
        <v>9</v>
      </c>
      <c r="K31" s="25">
        <f>k0</f>
        <v>100</v>
      </c>
      <c r="L31" s="25">
        <f>(K31-K30)*(1+phi)</f>
        <v>93.11167147096903</v>
      </c>
      <c r="M31" s="25">
        <f aca="true" t="shared" si="7" ref="M31:U31">(L31-L30)*(1+phi)</f>
        <v>85.71205823794725</v>
      </c>
      <c r="N31" s="25">
        <f t="shared" si="7"/>
        <v>77.72508028332682</v>
      </c>
      <c r="O31" s="25">
        <f t="shared" si="7"/>
        <v>69.11618878479597</v>
      </c>
      <c r="P31" s="25">
        <f t="shared" si="7"/>
        <v>59.797356417074504</v>
      </c>
      <c r="Q31" s="25">
        <f t="shared" si="7"/>
        <v>49.70419220333881</v>
      </c>
      <c r="R31" s="25">
        <f t="shared" si="7"/>
        <v>38.7767136565843</v>
      </c>
      <c r="S31" s="25">
        <f t="shared" si="7"/>
        <v>26.907396612594127</v>
      </c>
      <c r="T31" s="25">
        <f t="shared" si="7"/>
        <v>14.011106590468428</v>
      </c>
      <c r="U31" s="25">
        <f t="shared" si="7"/>
        <v>4.082178008957272E-07</v>
      </c>
      <c r="V31" s="24"/>
    </row>
    <row r="32" spans="9:22" ht="15" customHeight="1">
      <c r="I32" s="24"/>
      <c r="J32" t="s">
        <v>10</v>
      </c>
      <c r="K32" s="25">
        <f>LN(K30)</f>
        <v>2.7313125839531764</v>
      </c>
      <c r="L32" s="25">
        <f aca="true" t="shared" si="8" ref="L32:T32">LN(L30)</f>
        <v>2.720743863096026</v>
      </c>
      <c r="M32" s="25">
        <f t="shared" si="8"/>
        <v>2.711570287921546</v>
      </c>
      <c r="N32" s="25">
        <f t="shared" si="8"/>
        <v>2.7008363361711676</v>
      </c>
      <c r="O32" s="25">
        <f t="shared" si="8"/>
        <v>2.6915790045520045</v>
      </c>
      <c r="P32" s="25">
        <f t="shared" si="8"/>
        <v>2.6818244351556126</v>
      </c>
      <c r="Q32" s="25">
        <f t="shared" si="8"/>
        <v>2.6708767047741775</v>
      </c>
      <c r="R32" s="25">
        <f t="shared" si="8"/>
        <v>2.6613389550981528</v>
      </c>
      <c r="S32" s="25">
        <f t="shared" si="8"/>
        <v>2.651128958068846</v>
      </c>
      <c r="T32" s="25">
        <f t="shared" si="8"/>
        <v>2.6398503165009854</v>
      </c>
      <c r="U32" s="25"/>
      <c r="V32" s="24"/>
    </row>
    <row r="33" spans="9:22" ht="15" customHeight="1">
      <c r="I33" s="24"/>
      <c r="J33" t="s">
        <v>11</v>
      </c>
      <c r="K33" s="25">
        <f aca="true" t="shared" si="9" ref="K33:T33">(beta^K28)*K32</f>
        <v>2.7313125839531764</v>
      </c>
      <c r="L33" s="25">
        <f t="shared" si="9"/>
        <v>2.4486694767864234</v>
      </c>
      <c r="M33" s="25">
        <f t="shared" si="9"/>
        <v>2.1963719332164526</v>
      </c>
      <c r="N33" s="25">
        <f t="shared" si="9"/>
        <v>1.9689096890687814</v>
      </c>
      <c r="O33" s="25">
        <f t="shared" si="9"/>
        <v>1.7659449848865705</v>
      </c>
      <c r="P33" s="25">
        <f t="shared" si="9"/>
        <v>1.583590510715038</v>
      </c>
      <c r="Q33" s="25">
        <f t="shared" si="9"/>
        <v>1.419413386861894</v>
      </c>
      <c r="R33" s="25">
        <f t="shared" si="9"/>
        <v>1.272910172072686</v>
      </c>
      <c r="S33" s="25">
        <f t="shared" si="9"/>
        <v>1.1412240859301035</v>
      </c>
      <c r="T33" s="25">
        <f t="shared" si="9"/>
        <v>1.022732100505617</v>
      </c>
      <c r="U33" s="25"/>
      <c r="V33" s="24"/>
    </row>
    <row r="34" spans="9:22" ht="15" customHeight="1">
      <c r="I34" s="24"/>
      <c r="V34" s="24"/>
    </row>
    <row r="35" spans="9:22" ht="15" customHeight="1">
      <c r="I35" s="24"/>
      <c r="J35" s="19" t="s">
        <v>12</v>
      </c>
      <c r="K35" s="21">
        <f>SUM(K33:T33)</f>
        <v>17.551078923996744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4"/>
    </row>
    <row r="36" spans="9:22" ht="16.5" customHeight="1">
      <c r="I36" s="24"/>
      <c r="V36" s="24"/>
    </row>
    <row r="37" spans="9:22" ht="12.75">
      <c r="I37" s="24"/>
      <c r="V37" s="24"/>
    </row>
    <row r="38" spans="9:22" ht="12.75">
      <c r="I38" s="24"/>
      <c r="V38" s="24"/>
    </row>
    <row r="39" spans="9:22" ht="12.75">
      <c r="I39" s="24"/>
      <c r="V39" s="24"/>
    </row>
    <row r="40" spans="9:22" ht="12.75">
      <c r="I40" s="24"/>
      <c r="V40" s="24"/>
    </row>
    <row r="41" spans="9:22" ht="12.75">
      <c r="I41" s="24"/>
      <c r="V41" s="24"/>
    </row>
    <row r="42" spans="9:22" ht="12.75">
      <c r="I42" s="24"/>
      <c r="V42" s="24"/>
    </row>
    <row r="43" spans="9:22" ht="12.75">
      <c r="I43" s="24"/>
      <c r="V43" s="24"/>
    </row>
    <row r="44" spans="9:22" ht="12.75">
      <c r="I44" s="24"/>
      <c r="V44" s="24"/>
    </row>
    <row r="45" spans="9:22" ht="12.75">
      <c r="I45" s="24"/>
      <c r="V45" s="24"/>
    </row>
    <row r="46" spans="9:22" ht="12.75">
      <c r="I46" s="24"/>
      <c r="J46" s="2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4"/>
    </row>
    <row r="47" spans="9:22" ht="12.75">
      <c r="I47" s="24"/>
      <c r="J47" s="2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4"/>
    </row>
    <row r="48" spans="9:22" ht="12.75">
      <c r="I48" s="24"/>
      <c r="J48" s="24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4"/>
    </row>
    <row r="49" spans="9:22" ht="12.75">
      <c r="I49" s="24"/>
      <c r="J49" s="24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4"/>
    </row>
    <row r="50" spans="9:22" ht="12.75">
      <c r="I50" s="24"/>
      <c r="J50" s="22"/>
      <c r="K50" s="23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4"/>
    </row>
    <row r="51" spans="9:22" ht="12.75"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9:22" ht="12.75"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9:22" ht="12.75"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9:22" ht="12.75"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9:22" ht="12.75"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9:22" ht="12.75"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9:22" ht="12.75"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9:22" ht="12.75"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Equation.3" shapeId="20951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20">
      <selection activeCell="O36" sqref="O36"/>
    </sheetView>
  </sheetViews>
  <sheetFormatPr defaultColWidth="11.421875" defaultRowHeight="12.75"/>
  <cols>
    <col min="1" max="1" width="3.140625" style="0" customWidth="1"/>
    <col min="2" max="2" width="3.57421875" style="0" customWidth="1"/>
    <col min="3" max="5" width="8.28125" style="0" customWidth="1"/>
    <col min="6" max="6" width="2.140625" style="0" customWidth="1"/>
    <col min="7" max="7" width="2.00390625" style="0" customWidth="1"/>
    <col min="8" max="8" width="5.00390625" style="0" customWidth="1"/>
    <col min="9" max="9" width="2.28125" style="0" customWidth="1"/>
    <col min="10" max="10" width="12.421875" style="0" customWidth="1"/>
    <col min="11" max="11" width="9.140625" style="0" customWidth="1"/>
    <col min="12" max="21" width="7.28125" style="0" customWidth="1"/>
  </cols>
  <sheetData>
    <row r="1" spans="1:18" ht="18">
      <c r="A1" s="2" t="s">
        <v>18</v>
      </c>
      <c r="B1" s="2"/>
      <c r="C1" s="2"/>
      <c r="D1" s="2"/>
      <c r="E1" s="2"/>
      <c r="F1" s="2"/>
      <c r="G1" s="16"/>
      <c r="H1" s="16"/>
      <c r="I1" s="2"/>
      <c r="J1" s="2"/>
      <c r="K1" s="2"/>
      <c r="L1" s="2"/>
      <c r="M1" s="2"/>
      <c r="N1" s="2"/>
      <c r="O1" s="2"/>
      <c r="P1" s="2"/>
      <c r="Q1" s="2"/>
      <c r="R1" s="2"/>
    </row>
    <row r="2" spans="7:8" ht="12.75">
      <c r="G2" s="17"/>
      <c r="H2" s="17"/>
    </row>
    <row r="3" spans="7:8" ht="12.75">
      <c r="G3" s="17"/>
      <c r="H3" s="17"/>
    </row>
    <row r="4" spans="7:8" ht="12.75">
      <c r="G4" s="17"/>
      <c r="H4" s="17"/>
    </row>
    <row r="5" spans="1:10" ht="15" customHeight="1">
      <c r="A5" s="3"/>
      <c r="B5" s="4"/>
      <c r="C5" s="4"/>
      <c r="D5" s="4"/>
      <c r="E5" s="4"/>
      <c r="F5" s="5"/>
      <c r="G5" s="17"/>
      <c r="H5" s="17"/>
      <c r="J5" s="1" t="s">
        <v>5</v>
      </c>
    </row>
    <row r="6" spans="1:21" ht="15" customHeight="1">
      <c r="A6" s="6"/>
      <c r="B6" s="7" t="s">
        <v>0</v>
      </c>
      <c r="C6" s="7"/>
      <c r="D6" s="7"/>
      <c r="E6" s="8"/>
      <c r="F6" s="9"/>
      <c r="G6" s="17"/>
      <c r="H6" s="17"/>
      <c r="J6" s="18" t="s">
        <v>6</v>
      </c>
      <c r="K6" s="18">
        <v>0</v>
      </c>
      <c r="L6" s="18">
        <v>1</v>
      </c>
      <c r="M6" s="18">
        <v>2</v>
      </c>
      <c r="N6" s="18">
        <v>3</v>
      </c>
      <c r="O6" s="18">
        <v>4</v>
      </c>
      <c r="P6" s="18">
        <v>5</v>
      </c>
      <c r="Q6" s="18">
        <v>6</v>
      </c>
      <c r="R6" s="18">
        <v>7</v>
      </c>
      <c r="S6" s="18">
        <v>8</v>
      </c>
      <c r="T6" s="18">
        <v>9</v>
      </c>
      <c r="U6" s="18" t="s">
        <v>7</v>
      </c>
    </row>
    <row r="7" spans="1:8" ht="15" customHeight="1">
      <c r="A7" s="6"/>
      <c r="B7" s="8"/>
      <c r="C7" s="8"/>
      <c r="D7" s="8"/>
      <c r="E7" s="8"/>
      <c r="F7" s="9"/>
      <c r="G7" s="17"/>
      <c r="H7" s="17"/>
    </row>
    <row r="8" spans="1:21" ht="15" customHeight="1">
      <c r="A8" s="6"/>
      <c r="B8" s="10" t="s">
        <v>1</v>
      </c>
      <c r="C8" s="8"/>
      <c r="D8" s="8"/>
      <c r="E8" s="8"/>
      <c r="F8" s="9"/>
      <c r="G8" s="17"/>
      <c r="H8" s="17"/>
      <c r="J8" t="s">
        <v>8</v>
      </c>
      <c r="K8" s="20">
        <v>15.355886789433082</v>
      </c>
      <c r="L8" s="20">
        <v>13.814113372011633</v>
      </c>
      <c r="M8" s="20">
        <v>12.433547034562183</v>
      </c>
      <c r="N8" s="20">
        <v>11.19100729845154</v>
      </c>
      <c r="O8" s="20">
        <v>10.072688393398469</v>
      </c>
      <c r="P8" s="20">
        <v>9.066164424026319</v>
      </c>
      <c r="Q8" s="20">
        <v>8.160251264191306</v>
      </c>
      <c r="R8" s="20">
        <v>7.34488447262683</v>
      </c>
      <c r="S8" s="20">
        <v>6.611003059617269</v>
      </c>
      <c r="T8" s="20">
        <v>5.95045389168137</v>
      </c>
      <c r="U8" s="20"/>
    </row>
    <row r="9" spans="1:21" ht="15" customHeight="1">
      <c r="A9" s="6"/>
      <c r="B9" s="8"/>
      <c r="C9" s="8"/>
      <c r="D9" s="8"/>
      <c r="E9" s="8"/>
      <c r="F9" s="9"/>
      <c r="G9" s="17"/>
      <c r="H9" s="17"/>
      <c r="J9" t="s">
        <v>9</v>
      </c>
      <c r="K9" s="20">
        <f>k0</f>
        <v>100</v>
      </c>
      <c r="L9" s="20">
        <f>K9-K8</f>
        <v>84.64411321056691</v>
      </c>
      <c r="M9" s="20">
        <f aca="true" t="shared" si="0" ref="M9:U9">L9-L8</f>
        <v>70.82999983855528</v>
      </c>
      <c r="N9" s="20">
        <f t="shared" si="0"/>
        <v>58.3964528039931</v>
      </c>
      <c r="O9" s="20">
        <f t="shared" si="0"/>
        <v>47.20544550554156</v>
      </c>
      <c r="P9" s="20">
        <f t="shared" si="0"/>
        <v>37.132757112143096</v>
      </c>
      <c r="Q9" s="20">
        <f t="shared" si="0"/>
        <v>28.066592688116778</v>
      </c>
      <c r="R9" s="20">
        <f t="shared" si="0"/>
        <v>19.906341423925472</v>
      </c>
      <c r="S9" s="20">
        <f t="shared" si="0"/>
        <v>12.561456951298641</v>
      </c>
      <c r="T9" s="20">
        <f t="shared" si="0"/>
        <v>5.950453891681373</v>
      </c>
      <c r="U9" s="20">
        <f t="shared" si="0"/>
        <v>0</v>
      </c>
    </row>
    <row r="10" spans="1:21" ht="15" customHeight="1">
      <c r="A10" s="6"/>
      <c r="B10" s="8"/>
      <c r="C10" s="8"/>
      <c r="D10" s="8"/>
      <c r="E10" s="8"/>
      <c r="F10" s="9"/>
      <c r="G10" s="17"/>
      <c r="H10" s="17"/>
      <c r="J10" t="s">
        <v>10</v>
      </c>
      <c r="K10" s="20">
        <f>LN(K8)</f>
        <v>2.731498904711862</v>
      </c>
      <c r="L10" s="20">
        <f aca="true" t="shared" si="1" ref="L10:T10">LN(L8)</f>
        <v>2.6256907776702856</v>
      </c>
      <c r="M10" s="20">
        <f>LN(M8)</f>
        <v>2.5203982256003474</v>
      </c>
      <c r="N10" s="20">
        <f t="shared" si="1"/>
        <v>2.415110536007203</v>
      </c>
      <c r="O10" s="20">
        <f t="shared" si="1"/>
        <v>2.309827641646201</v>
      </c>
      <c r="P10" s="20">
        <f t="shared" si="1"/>
        <v>2.2045492886906533</v>
      </c>
      <c r="Q10" s="20">
        <f t="shared" si="1"/>
        <v>2.099274960682253</v>
      </c>
      <c r="R10" s="20">
        <f t="shared" si="1"/>
        <v>1.9940040807923856</v>
      </c>
      <c r="S10" s="20">
        <f t="shared" si="1"/>
        <v>1.8887353911583629</v>
      </c>
      <c r="T10" s="20">
        <f t="shared" si="1"/>
        <v>1.7834675009642345</v>
      </c>
      <c r="U10" s="20"/>
    </row>
    <row r="11" spans="1:21" ht="15" customHeight="1">
      <c r="A11" s="6"/>
      <c r="B11" s="8"/>
      <c r="C11" s="8"/>
      <c r="D11" s="8"/>
      <c r="E11" s="8"/>
      <c r="F11" s="9"/>
      <c r="G11" s="17"/>
      <c r="H11" s="17"/>
      <c r="J11" t="s">
        <v>11</v>
      </c>
      <c r="K11" s="20">
        <f>K10*beta^(K6)</f>
        <v>2.731498904711862</v>
      </c>
      <c r="L11" s="20">
        <f aca="true" t="shared" si="2" ref="L11:T11">L10*beta^(L6)</f>
        <v>2.363121699903257</v>
      </c>
      <c r="M11" s="20">
        <f t="shared" si="2"/>
        <v>2.0415225627362816</v>
      </c>
      <c r="N11" s="20">
        <f t="shared" si="2"/>
        <v>1.7606155807492512</v>
      </c>
      <c r="O11" s="20">
        <f t="shared" si="2"/>
        <v>1.5154779156840728</v>
      </c>
      <c r="P11" s="20">
        <f t="shared" si="2"/>
        <v>1.3017643094789442</v>
      </c>
      <c r="Q11" s="20">
        <f t="shared" si="2"/>
        <v>1.1156407843799376</v>
      </c>
      <c r="R11" s="20">
        <f t="shared" si="2"/>
        <v>0.9537259704303478</v>
      </c>
      <c r="S11" s="20">
        <f t="shared" si="2"/>
        <v>0.8130386542601994</v>
      </c>
      <c r="T11" s="20">
        <f t="shared" si="2"/>
        <v>0.6909518513391719</v>
      </c>
      <c r="U11" s="20"/>
    </row>
    <row r="12" spans="1:21" ht="15" customHeight="1">
      <c r="A12" s="6"/>
      <c r="B12" s="8"/>
      <c r="C12" s="8"/>
      <c r="D12" s="8"/>
      <c r="E12" s="8"/>
      <c r="F12" s="9"/>
      <c r="G12" s="17"/>
      <c r="H12" s="17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5" customHeight="1">
      <c r="A13" s="6"/>
      <c r="B13" s="8"/>
      <c r="C13" s="8"/>
      <c r="D13" s="8"/>
      <c r="E13" s="8"/>
      <c r="F13" s="9"/>
      <c r="G13" s="17"/>
      <c r="H13" s="17"/>
      <c r="J13" s="19" t="s">
        <v>12</v>
      </c>
      <c r="K13" s="21">
        <f>SUM(K11:T11)</f>
        <v>15.287358233673325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" customHeight="1">
      <c r="A14" s="6"/>
      <c r="B14" s="10" t="s">
        <v>14</v>
      </c>
      <c r="C14" s="8"/>
      <c r="D14" s="8"/>
      <c r="E14" s="8"/>
      <c r="F14" s="9"/>
      <c r="G14" s="17"/>
      <c r="H14" s="17"/>
      <c r="J14" s="22"/>
      <c r="K14" s="23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8" ht="12.75">
      <c r="A15" s="6"/>
      <c r="B15" s="8"/>
      <c r="C15" s="8"/>
      <c r="D15" s="8"/>
      <c r="E15" s="8"/>
      <c r="F15" s="9"/>
      <c r="G15" s="17"/>
      <c r="H15" s="17"/>
    </row>
    <row r="16" spans="1:10" ht="12.75">
      <c r="A16" s="6"/>
      <c r="B16" s="8"/>
      <c r="C16" s="11" t="s">
        <v>4</v>
      </c>
      <c r="D16" s="15">
        <v>0.9</v>
      </c>
      <c r="E16" s="8"/>
      <c r="F16" s="9"/>
      <c r="G16" s="17"/>
      <c r="H16" s="17"/>
      <c r="J16" s="1" t="s">
        <v>13</v>
      </c>
    </row>
    <row r="17" spans="1:21" ht="12.75">
      <c r="A17" s="6"/>
      <c r="B17" s="8"/>
      <c r="C17" s="11"/>
      <c r="D17" s="8"/>
      <c r="E17" s="8"/>
      <c r="F17" s="9"/>
      <c r="G17" s="17"/>
      <c r="H17" s="17"/>
      <c r="J17" s="18" t="s">
        <v>6</v>
      </c>
      <c r="K17" s="18">
        <v>0</v>
      </c>
      <c r="L17" s="18">
        <v>1</v>
      </c>
      <c r="M17" s="18">
        <v>2</v>
      </c>
      <c r="N17" s="18">
        <v>3</v>
      </c>
      <c r="O17" s="18">
        <v>4</v>
      </c>
      <c r="P17" s="18">
        <v>5</v>
      </c>
      <c r="Q17" s="18">
        <v>6</v>
      </c>
      <c r="R17" s="18">
        <v>7</v>
      </c>
      <c r="S17" s="18">
        <v>8</v>
      </c>
      <c r="T17" s="18">
        <v>9</v>
      </c>
      <c r="U17" s="18" t="s">
        <v>7</v>
      </c>
    </row>
    <row r="18" spans="1:8" ht="12.75">
      <c r="A18" s="6"/>
      <c r="B18" s="10" t="s">
        <v>17</v>
      </c>
      <c r="C18" s="8"/>
      <c r="D18" s="8"/>
      <c r="E18" s="8"/>
      <c r="F18" s="9"/>
      <c r="G18" s="17"/>
      <c r="H18" s="17"/>
    </row>
    <row r="19" spans="1:21" ht="12.75">
      <c r="A19" s="6"/>
      <c r="B19" s="8"/>
      <c r="C19" s="8"/>
      <c r="D19" s="8"/>
      <c r="E19" s="8"/>
      <c r="F19" s="9"/>
      <c r="G19" s="17"/>
      <c r="H19" s="17"/>
      <c r="J19" t="s">
        <v>8</v>
      </c>
      <c r="K19" s="20">
        <f>((1-beta)/(1-(beta^10)))*k0</f>
        <v>15.353399327876296</v>
      </c>
      <c r="L19" s="20">
        <f>K19*beta</f>
        <v>13.818059395088667</v>
      </c>
      <c r="M19" s="20">
        <f aca="true" t="shared" si="3" ref="M19:T19">L19*beta</f>
        <v>12.4362534555798</v>
      </c>
      <c r="N19" s="20">
        <f t="shared" si="3"/>
        <v>11.19262811002182</v>
      </c>
      <c r="O19" s="20">
        <f t="shared" si="3"/>
        <v>10.073365299019638</v>
      </c>
      <c r="P19" s="20">
        <f t="shared" si="3"/>
        <v>9.066028769117676</v>
      </c>
      <c r="Q19" s="20">
        <f t="shared" si="3"/>
        <v>8.159425892205908</v>
      </c>
      <c r="R19" s="20">
        <f t="shared" si="3"/>
        <v>7.343483302985318</v>
      </c>
      <c r="S19" s="20">
        <f t="shared" si="3"/>
        <v>6.609134972686786</v>
      </c>
      <c r="T19" s="20">
        <f t="shared" si="3"/>
        <v>5.948221475418108</v>
      </c>
      <c r="U19" s="20"/>
    </row>
    <row r="20" spans="1:21" ht="12.75">
      <c r="A20" s="6"/>
      <c r="B20" s="8"/>
      <c r="C20" s="11" t="s">
        <v>15</v>
      </c>
      <c r="D20" s="15">
        <v>0.1</v>
      </c>
      <c r="E20" s="8"/>
      <c r="F20" s="9"/>
      <c r="G20" s="17"/>
      <c r="H20" s="17"/>
      <c r="J20" t="s">
        <v>9</v>
      </c>
      <c r="K20" s="20">
        <f>k0</f>
        <v>100</v>
      </c>
      <c r="L20" s="20">
        <f>K20-K19</f>
        <v>84.6466006721237</v>
      </c>
      <c r="M20" s="20">
        <f aca="true" t="shared" si="4" ref="M20:U20">L20-L19</f>
        <v>70.82854127703503</v>
      </c>
      <c r="N20" s="20">
        <f t="shared" si="4"/>
        <v>58.39228782145523</v>
      </c>
      <c r="O20" s="20">
        <f t="shared" si="4"/>
        <v>47.199659711433405</v>
      </c>
      <c r="P20" s="20">
        <f t="shared" si="4"/>
        <v>37.12629441241377</v>
      </c>
      <c r="Q20" s="20">
        <f t="shared" si="4"/>
        <v>28.060265643296095</v>
      </c>
      <c r="R20" s="20">
        <f t="shared" si="4"/>
        <v>19.90083975109019</v>
      </c>
      <c r="S20" s="20">
        <f t="shared" si="4"/>
        <v>12.557356448104871</v>
      </c>
      <c r="T20" s="20">
        <f t="shared" si="4"/>
        <v>5.948221475418085</v>
      </c>
      <c r="U20" s="20">
        <f t="shared" si="4"/>
        <v>-2.3092638912203256E-14</v>
      </c>
    </row>
    <row r="21" spans="1:21" ht="15" customHeight="1">
      <c r="A21" s="6"/>
      <c r="B21" s="8"/>
      <c r="C21" s="8"/>
      <c r="D21" s="8"/>
      <c r="E21" s="8"/>
      <c r="F21" s="9"/>
      <c r="G21" s="17"/>
      <c r="H21" s="17"/>
      <c r="J21" t="s">
        <v>10</v>
      </c>
      <c r="K21" s="20">
        <f>LN(K19)</f>
        <v>2.731336904100534</v>
      </c>
      <c r="L21" s="20">
        <f aca="true" t="shared" si="5" ref="L21:T21">LN(L19)</f>
        <v>2.625976388442708</v>
      </c>
      <c r="M21" s="20">
        <f t="shared" si="5"/>
        <v>2.5206158727848815</v>
      </c>
      <c r="N21" s="20">
        <f t="shared" si="5"/>
        <v>2.415255357127055</v>
      </c>
      <c r="O21" s="20">
        <f t="shared" si="5"/>
        <v>2.309894841469229</v>
      </c>
      <c r="P21" s="20">
        <f t="shared" si="5"/>
        <v>2.204534325811403</v>
      </c>
      <c r="Q21" s="20">
        <f t="shared" si="5"/>
        <v>2.0991738101535766</v>
      </c>
      <c r="R21" s="20">
        <f t="shared" si="5"/>
        <v>1.9938132944957503</v>
      </c>
      <c r="S21" s="20">
        <f t="shared" si="5"/>
        <v>1.8884527788379242</v>
      </c>
      <c r="T21" s="20">
        <f t="shared" si="5"/>
        <v>1.7830922631800978</v>
      </c>
      <c r="U21" s="20"/>
    </row>
    <row r="22" spans="1:21" ht="15" customHeight="1">
      <c r="A22" s="6"/>
      <c r="B22" s="10" t="s">
        <v>2</v>
      </c>
      <c r="C22" s="8"/>
      <c r="D22" s="8"/>
      <c r="E22" s="8"/>
      <c r="F22" s="9"/>
      <c r="G22" s="17"/>
      <c r="H22" s="17"/>
      <c r="J22" t="s">
        <v>11</v>
      </c>
      <c r="K22" s="20">
        <f>K21*beta^(K17)</f>
        <v>2.731336904100534</v>
      </c>
      <c r="L22" s="20">
        <f aca="true" t="shared" si="6" ref="L22:T22">L21*beta^(L17)</f>
        <v>2.363378749598437</v>
      </c>
      <c r="M22" s="20">
        <f t="shared" si="6"/>
        <v>2.041698856955754</v>
      </c>
      <c r="N22" s="20">
        <f t="shared" si="6"/>
        <v>1.7607211553456235</v>
      </c>
      <c r="O22" s="20">
        <f t="shared" si="6"/>
        <v>1.5155220054879615</v>
      </c>
      <c r="P22" s="20">
        <f t="shared" si="6"/>
        <v>1.3017554740483757</v>
      </c>
      <c r="Q22" s="20">
        <f t="shared" si="6"/>
        <v>1.1155870288418273</v>
      </c>
      <c r="R22" s="20">
        <f t="shared" si="6"/>
        <v>0.9536347179361047</v>
      </c>
      <c r="S22" s="20">
        <f t="shared" si="6"/>
        <v>0.8129169989231085</v>
      </c>
      <c r="T22" s="20">
        <f t="shared" si="6"/>
        <v>0.6908064765333505</v>
      </c>
      <c r="U22" s="20"/>
    </row>
    <row r="23" spans="1:21" ht="15" customHeight="1">
      <c r="A23" s="6"/>
      <c r="B23" s="8"/>
      <c r="C23" s="8"/>
      <c r="D23" s="8"/>
      <c r="E23" s="8"/>
      <c r="F23" s="9"/>
      <c r="G23" s="17"/>
      <c r="H23" s="1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5" customHeight="1">
      <c r="A24" s="6"/>
      <c r="B24" s="8"/>
      <c r="C24" s="8" t="s">
        <v>3</v>
      </c>
      <c r="D24" s="15">
        <v>100</v>
      </c>
      <c r="E24" s="8"/>
      <c r="F24" s="9"/>
      <c r="G24" s="17"/>
      <c r="H24" s="17"/>
      <c r="J24" s="19" t="s">
        <v>12</v>
      </c>
      <c r="K24" s="21">
        <f>SUM(K22:T22)</f>
        <v>15.287358367771075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5" customHeight="1">
      <c r="A25" s="6"/>
      <c r="B25" s="8"/>
      <c r="C25" s="8"/>
      <c r="D25" s="8"/>
      <c r="E25" s="8"/>
      <c r="F25" s="9"/>
      <c r="G25" s="17"/>
      <c r="H25" s="17"/>
      <c r="J25" s="22"/>
      <c r="K25" s="23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5" customHeight="1">
      <c r="A26" s="6"/>
      <c r="B26" s="26"/>
      <c r="C26" s="26"/>
      <c r="D26" s="26"/>
      <c r="E26" s="26"/>
      <c r="F26" s="9"/>
      <c r="G26" s="17"/>
      <c r="H26" s="17"/>
      <c r="J26" s="22"/>
      <c r="K26" s="23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10" ht="15" customHeight="1">
      <c r="A27" s="6"/>
      <c r="B27" s="26"/>
      <c r="C27" s="26"/>
      <c r="D27" s="26"/>
      <c r="E27" s="26"/>
      <c r="F27" s="9"/>
      <c r="G27" s="17"/>
      <c r="H27" s="17"/>
      <c r="J27" s="1" t="s">
        <v>16</v>
      </c>
    </row>
    <row r="28" spans="1:21" ht="15" customHeight="1">
      <c r="A28" s="6"/>
      <c r="B28" s="26"/>
      <c r="C28" s="26"/>
      <c r="D28" s="26"/>
      <c r="E28" s="26"/>
      <c r="F28" s="9"/>
      <c r="G28" s="17"/>
      <c r="H28" s="17"/>
      <c r="J28" s="18" t="s">
        <v>6</v>
      </c>
      <c r="K28" s="18">
        <v>0</v>
      </c>
      <c r="L28" s="18">
        <v>1</v>
      </c>
      <c r="M28" s="18">
        <v>2</v>
      </c>
      <c r="N28" s="18">
        <v>3</v>
      </c>
      <c r="O28" s="18">
        <v>4</v>
      </c>
      <c r="P28" s="18">
        <v>5</v>
      </c>
      <c r="Q28" s="18">
        <v>6</v>
      </c>
      <c r="R28" s="18">
        <v>7</v>
      </c>
      <c r="S28" s="18">
        <v>8</v>
      </c>
      <c r="T28" s="18">
        <v>9</v>
      </c>
      <c r="U28" s="18" t="s">
        <v>7</v>
      </c>
    </row>
    <row r="29" spans="1:21" ht="15" customHeight="1">
      <c r="A29" s="12"/>
      <c r="B29" s="13"/>
      <c r="C29" s="13"/>
      <c r="D29" s="13"/>
      <c r="E29" s="13"/>
      <c r="F29" s="14"/>
      <c r="G29" s="17"/>
      <c r="H29" s="17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7:21" ht="15" customHeight="1">
      <c r="G30" s="17"/>
      <c r="H30" s="17"/>
      <c r="J30" t="s">
        <v>8</v>
      </c>
      <c r="K30" s="24">
        <v>15.350896585154926</v>
      </c>
      <c r="L30" s="24">
        <v>15.199682099141668</v>
      </c>
      <c r="M30" s="24">
        <v>15.05382406492053</v>
      </c>
      <c r="N30" s="24">
        <v>14.898943980361098</v>
      </c>
      <c r="O30" s="24">
        <v>14.746813738041949</v>
      </c>
      <c r="P30" s="24">
        <v>14.599974674776801</v>
      </c>
      <c r="Q30" s="24">
        <v>14.456616096720385</v>
      </c>
      <c r="R30" s="24">
        <v>14.313453001594704</v>
      </c>
      <c r="S30" s="24">
        <v>14.1672524889802</v>
      </c>
      <c r="T30" s="24">
        <v>14.015530931780797</v>
      </c>
      <c r="U30" s="24"/>
    </row>
    <row r="31" spans="9:22" ht="15" customHeight="1">
      <c r="I31" s="24"/>
      <c r="J31" t="s">
        <v>9</v>
      </c>
      <c r="K31" s="25">
        <f>k0</f>
        <v>100</v>
      </c>
      <c r="L31" s="25">
        <f>(K31-K30)*(1+phi)</f>
        <v>93.11401375632958</v>
      </c>
      <c r="M31" s="25">
        <f aca="true" t="shared" si="7" ref="M31:U31">(L31-L30)*(1+phi)</f>
        <v>85.70576482290672</v>
      </c>
      <c r="N31" s="25">
        <f t="shared" si="7"/>
        <v>77.71713483378481</v>
      </c>
      <c r="O31" s="25">
        <f t="shared" si="7"/>
        <v>69.10000993876609</v>
      </c>
      <c r="P31" s="25">
        <f t="shared" si="7"/>
        <v>59.78851582079656</v>
      </c>
      <c r="Q31" s="25">
        <f t="shared" si="7"/>
        <v>49.70739526062174</v>
      </c>
      <c r="R31" s="25">
        <f t="shared" si="7"/>
        <v>38.775857080291495</v>
      </c>
      <c r="S31" s="25">
        <f>(R31-R30)*(1+phi)</f>
        <v>26.908644486566473</v>
      </c>
      <c r="T31" s="25">
        <f t="shared" si="7"/>
        <v>14.015531197344902</v>
      </c>
      <c r="U31" s="25">
        <f t="shared" si="7"/>
        <v>2.921205163985974E-07</v>
      </c>
      <c r="V31" s="24"/>
    </row>
    <row r="32" spans="9:22" ht="15" customHeight="1">
      <c r="I32" s="24"/>
      <c r="J32" t="s">
        <v>10</v>
      </c>
      <c r="K32" s="25">
        <f>LN(K30)</f>
        <v>2.7311738817837874</v>
      </c>
      <c r="L32" s="25">
        <f aca="true" t="shared" si="8" ref="L32:T32">LN(L30)</f>
        <v>2.7212745131033653</v>
      </c>
      <c r="M32" s="25">
        <f t="shared" si="8"/>
        <v>2.711632049611706</v>
      </c>
      <c r="N32" s="25">
        <f t="shared" si="8"/>
        <v>2.701290336638478</v>
      </c>
      <c r="O32" s="25">
        <f t="shared" si="8"/>
        <v>2.6910270416907642</v>
      </c>
      <c r="P32" s="25">
        <f t="shared" si="8"/>
        <v>2.6810197941084577</v>
      </c>
      <c r="Q32" s="25">
        <f t="shared" si="8"/>
        <v>2.671152171136643</v>
      </c>
      <c r="R32" s="25">
        <f t="shared" si="8"/>
        <v>2.661199864362017</v>
      </c>
      <c r="S32" s="25">
        <f t="shared" si="8"/>
        <v>2.6509331385705925</v>
      </c>
      <c r="T32" s="25">
        <f t="shared" si="8"/>
        <v>2.640166067008787</v>
      </c>
      <c r="U32" s="25"/>
      <c r="V32" s="24"/>
    </row>
    <row r="33" spans="9:22" ht="15" customHeight="1">
      <c r="I33" s="24"/>
      <c r="J33" t="s">
        <v>11</v>
      </c>
      <c r="K33" s="25">
        <f aca="true" t="shared" si="9" ref="K33:T33">(beta^K28)*K32</f>
        <v>2.7311738817837874</v>
      </c>
      <c r="L33" s="25">
        <f t="shared" si="9"/>
        <v>2.449147061793029</v>
      </c>
      <c r="M33" s="25">
        <f t="shared" si="9"/>
        <v>2.196421960185482</v>
      </c>
      <c r="N33" s="25">
        <f t="shared" si="9"/>
        <v>1.9692406554094508</v>
      </c>
      <c r="O33" s="25">
        <f t="shared" si="9"/>
        <v>1.7655828420533108</v>
      </c>
      <c r="P33" s="25">
        <f t="shared" si="9"/>
        <v>1.5831153782231038</v>
      </c>
      <c r="Q33" s="25">
        <f t="shared" si="9"/>
        <v>1.419559780981029</v>
      </c>
      <c r="R33" s="25">
        <f t="shared" si="9"/>
        <v>1.2728436454047736</v>
      </c>
      <c r="S33" s="25">
        <f t="shared" si="9"/>
        <v>1.1411397920570268</v>
      </c>
      <c r="T33" s="25">
        <f t="shared" si="9"/>
        <v>1.0228544287217516</v>
      </c>
      <c r="U33" s="25"/>
      <c r="V33" s="24"/>
    </row>
    <row r="34" spans="9:22" ht="15" customHeight="1">
      <c r="I34" s="24"/>
      <c r="V34" s="24"/>
    </row>
    <row r="35" spans="9:22" ht="15" customHeight="1">
      <c r="I35" s="24"/>
      <c r="J35" s="19" t="s">
        <v>12</v>
      </c>
      <c r="K35" s="21">
        <f>SUM(K33:T33)</f>
        <v>17.55107942661274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4"/>
    </row>
    <row r="36" spans="9:22" ht="16.5" customHeight="1">
      <c r="I36" s="24"/>
      <c r="V36" s="24"/>
    </row>
    <row r="37" spans="9:22" ht="12.75">
      <c r="I37" s="24"/>
      <c r="V37" s="24"/>
    </row>
    <row r="38" spans="9:22" ht="12.75">
      <c r="I38" s="24"/>
      <c r="V38" s="24"/>
    </row>
    <row r="39" spans="9:22" ht="12.75">
      <c r="I39" s="24"/>
      <c r="V39" s="24"/>
    </row>
    <row r="40" spans="9:22" ht="12.75">
      <c r="I40" s="24"/>
      <c r="V40" s="24"/>
    </row>
    <row r="41" spans="9:22" ht="12.75">
      <c r="I41" s="24"/>
      <c r="V41" s="24"/>
    </row>
    <row r="42" spans="9:22" ht="12.75">
      <c r="I42" s="24"/>
      <c r="V42" s="24"/>
    </row>
    <row r="43" spans="9:22" ht="12.75">
      <c r="I43" s="24"/>
      <c r="V43" s="24"/>
    </row>
    <row r="44" spans="9:22" ht="12.75">
      <c r="I44" s="24"/>
      <c r="V44" s="24"/>
    </row>
    <row r="45" spans="9:22" ht="12.75">
      <c r="I45" s="24"/>
      <c r="V45" s="24"/>
    </row>
    <row r="46" spans="9:22" ht="12.75">
      <c r="I46" s="24"/>
      <c r="J46" s="2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4"/>
    </row>
    <row r="47" spans="9:22" ht="12.75">
      <c r="I47" s="24"/>
      <c r="J47" s="2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4"/>
    </row>
    <row r="48" spans="9:22" ht="12.75">
      <c r="I48" s="24"/>
      <c r="J48" s="24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4"/>
    </row>
    <row r="49" spans="9:22" ht="12.75">
      <c r="I49" s="24"/>
      <c r="J49" s="24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4"/>
    </row>
    <row r="50" spans="9:22" ht="12.75">
      <c r="I50" s="24"/>
      <c r="J50" s="22"/>
      <c r="K50" s="23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4"/>
    </row>
    <row r="51" spans="9:22" ht="12.75"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9:22" ht="12.75"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9:22" ht="12.75"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9:22" ht="12.75"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9:22" ht="12.75"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9:22" ht="12.75"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9:22" ht="12.75"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9:22" ht="12.75"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  <oleObjects>
    <oleObject progId="Equation.3" shapeId="1545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</dc:creator>
  <cp:keywords/>
  <dc:description/>
  <cp:lastModifiedBy>Guido Baldi</cp:lastModifiedBy>
  <dcterms:created xsi:type="dcterms:W3CDTF">2004-10-15T15:56:52Z</dcterms:created>
  <dcterms:modified xsi:type="dcterms:W3CDTF">2014-10-06T12:14:42Z</dcterms:modified>
  <cp:category/>
  <cp:version/>
  <cp:contentType/>
  <cp:contentStatus/>
</cp:coreProperties>
</file>