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65431" windowWidth="7755" windowHeight="8700" activeTab="0"/>
  </bookViews>
  <sheets>
    <sheet name="Tabelle1" sheetId="1" r:id="rId1"/>
    <sheet name="Tabelle2" sheetId="2" r:id="rId2"/>
    <sheet name="Tabelle3" sheetId="3" r:id="rId3"/>
  </sheets>
  <definedNames>
    <definedName name="solver_adj" localSheetId="0" hidden="1">'Tabelle1'!$C$45:$D$45</definedName>
    <definedName name="solver_adj" localSheetId="1" hidden="1">'Tabelle2'!$C$54:$E$54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'Tabelle1'!$C$45:$D$45</definedName>
    <definedName name="solver_lhs1" localSheetId="1" hidden="1">'Tabelle2'!$H$54</definedName>
    <definedName name="solver_lhs2" localSheetId="0" hidden="1">'Tabelle1'!$C$45:$D$45</definedName>
    <definedName name="solver_lhs2" localSheetId="1" hidden="1">'Tabelle2'!$C$54:$E$54</definedName>
    <definedName name="solver_lhs3" localSheetId="0" hidden="1">'Tabelle1'!$G$45</definedName>
    <definedName name="solver_lhs3" localSheetId="1" hidden="1">'Tabelle2'!$C$54:$E$54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3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0" hidden="1">'Tabelle1'!$F$45</definedName>
    <definedName name="solver_opt" localSheetId="1" hidden="1">'Tabelle2'!$G$54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1" localSheetId="1" hidden="1">2</definedName>
    <definedName name="solver_rel2" localSheetId="0" hidden="1">3</definedName>
    <definedName name="solver_rel2" localSheetId="1" hidden="1">1</definedName>
    <definedName name="solver_rel3" localSheetId="0" hidden="1">2</definedName>
    <definedName name="solver_rel3" localSheetId="1" hidden="1">3</definedName>
    <definedName name="solver_rhs1" localSheetId="0" hidden="1">1</definedName>
    <definedName name="solver_rhs1" localSheetId="1" hidden="1">1</definedName>
    <definedName name="solver_rhs2" localSheetId="0" hidden="1">0</definedName>
    <definedName name="solver_rhs2" localSheetId="1" hidden="1">1</definedName>
    <definedName name="solver_rhs3" localSheetId="0" hidden="1">1</definedName>
    <definedName name="solver_rhs3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<sst xmlns="http://schemas.openxmlformats.org/spreadsheetml/2006/main" count="91" uniqueCount="23">
  <si>
    <t>A</t>
  </si>
  <si>
    <t>B</t>
  </si>
  <si>
    <t>C</t>
  </si>
  <si>
    <t>Combinations:</t>
  </si>
  <si>
    <t>A/C</t>
  </si>
  <si>
    <t>Return</t>
  </si>
  <si>
    <t>Risk</t>
  </si>
  <si>
    <t>Sum of Weights</t>
  </si>
  <si>
    <t>Weights</t>
  </si>
  <si>
    <t>Known Data and Formula</t>
  </si>
  <si>
    <t>A/B/C</t>
  </si>
  <si>
    <t>Covariances</t>
  </si>
  <si>
    <t>Mean</t>
  </si>
  <si>
    <t>Standard Deviation</t>
  </si>
  <si>
    <t>Correlations</t>
  </si>
  <si>
    <t>Weight A</t>
  </si>
  <si>
    <t>Weight C</t>
  </si>
  <si>
    <t>Variance-Covariance Matrix</t>
  </si>
  <si>
    <t>Table</t>
  </si>
  <si>
    <t>Minimum Risk Portfolio without B</t>
  </si>
  <si>
    <t>Minimum Risk Portfolio with all assets</t>
  </si>
  <si>
    <t>Session 4b: Portfolio Selection</t>
  </si>
  <si>
    <t>s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</si>
</sst>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%"/>
    <numFmt numFmtId="171" formatCode="0.0000"/>
    <numFmt numFmtId="172" formatCode="0.000%"/>
    <numFmt numFmtId="173" formatCode="0.000000000%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.25"/>
      <color indexed="8"/>
      <name val="Arial"/>
      <family val="2"/>
    </font>
    <font>
      <sz val="7.5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.2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18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/>
    </xf>
    <xf numFmtId="170" fontId="0" fillId="0" borderId="0" xfId="49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34" borderId="11" xfId="0" applyFont="1" applyFill="1" applyBorder="1" applyAlignment="1">
      <alignment horizontal="centerContinuous"/>
    </xf>
    <xf numFmtId="0" fontId="0" fillId="34" borderId="12" xfId="0" applyFont="1" applyFill="1" applyBorder="1" applyAlignment="1">
      <alignment horizontal="centerContinuous"/>
    </xf>
    <xf numFmtId="0" fontId="0" fillId="34" borderId="13" xfId="0" applyFont="1" applyFill="1" applyBorder="1" applyAlignment="1">
      <alignment horizontal="centerContinuous"/>
    </xf>
    <xf numFmtId="0" fontId="0" fillId="34" borderId="14" xfId="0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170" fontId="1" fillId="0" borderId="14" xfId="0" applyNumberFormat="1" applyFont="1" applyFill="1" applyBorder="1" applyAlignment="1">
      <alignment horizontal="center"/>
    </xf>
    <xf numFmtId="170" fontId="1" fillId="0" borderId="22" xfId="0" applyNumberFormat="1" applyFont="1" applyFill="1" applyBorder="1" applyAlignment="1">
      <alignment horizontal="center"/>
    </xf>
    <xf numFmtId="170" fontId="1" fillId="0" borderId="15" xfId="0" applyNumberFormat="1" applyFont="1" applyFill="1" applyBorder="1" applyAlignment="1">
      <alignment horizontal="center"/>
    </xf>
    <xf numFmtId="170" fontId="1" fillId="0" borderId="18" xfId="0" applyNumberFormat="1" applyFont="1" applyFill="1" applyBorder="1" applyAlignment="1">
      <alignment horizontal="center"/>
    </xf>
    <xf numFmtId="170" fontId="1" fillId="0" borderId="23" xfId="0" applyNumberFormat="1" applyFont="1" applyFill="1" applyBorder="1" applyAlignment="1">
      <alignment horizontal="center"/>
    </xf>
    <xf numFmtId="170" fontId="1" fillId="0" borderId="21" xfId="0" applyNumberFormat="1" applyFont="1" applyFill="1" applyBorder="1" applyAlignment="1">
      <alignment horizontal="center"/>
    </xf>
    <xf numFmtId="171" fontId="1" fillId="0" borderId="11" xfId="0" applyNumberFormat="1" applyFont="1" applyFill="1" applyBorder="1" applyAlignment="1">
      <alignment horizontal="center"/>
    </xf>
    <xf numFmtId="171" fontId="1" fillId="0" borderId="19" xfId="0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/>
    </xf>
    <xf numFmtId="171" fontId="1" fillId="0" borderId="14" xfId="0" applyNumberFormat="1" applyFont="1" applyFill="1" applyBorder="1" applyAlignment="1">
      <alignment horizontal="center"/>
    </xf>
    <xf numFmtId="171" fontId="1" fillId="0" borderId="22" xfId="0" applyNumberFormat="1" applyFont="1" applyFill="1" applyBorder="1" applyAlignment="1">
      <alignment horizontal="center"/>
    </xf>
    <xf numFmtId="171" fontId="1" fillId="0" borderId="15" xfId="0" applyNumberFormat="1" applyFont="1" applyFill="1" applyBorder="1" applyAlignment="1">
      <alignment horizontal="center"/>
    </xf>
    <xf numFmtId="171" fontId="1" fillId="0" borderId="18" xfId="0" applyNumberFormat="1" applyFont="1" applyFill="1" applyBorder="1" applyAlignment="1">
      <alignment horizontal="center"/>
    </xf>
    <xf numFmtId="171" fontId="1" fillId="0" borderId="23" xfId="0" applyNumberFormat="1" applyFont="1" applyFill="1" applyBorder="1" applyAlignment="1">
      <alignment horizontal="center"/>
    </xf>
    <xf numFmtId="171" fontId="1" fillId="0" borderId="21" xfId="0" applyNumberFormat="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1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9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171" fontId="1" fillId="0" borderId="12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71" fontId="1" fillId="0" borderId="20" xfId="0" applyNumberFormat="1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1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1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10" fontId="1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10" fontId="0" fillId="33" borderId="0" xfId="0" applyNumberFormat="1" applyFill="1" applyBorder="1" applyAlignment="1">
      <alignment/>
    </xf>
    <xf numFmtId="173" fontId="0" fillId="33" borderId="0" xfId="0" applyNumberFormat="1" applyFill="1" applyBorder="1" applyAlignment="1">
      <alignment/>
    </xf>
    <xf numFmtId="173" fontId="1" fillId="0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10" fontId="0" fillId="33" borderId="20" xfId="0" applyNumberFormat="1" applyFill="1" applyBorder="1" applyAlignment="1">
      <alignment/>
    </xf>
    <xf numFmtId="173" fontId="0" fillId="33" borderId="20" xfId="0" applyNumberFormat="1" applyFill="1" applyBorder="1" applyAlignment="1">
      <alignment/>
    </xf>
    <xf numFmtId="0" fontId="0" fillId="33" borderId="21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170" fontId="0" fillId="0" borderId="19" xfId="0" applyNumberFormat="1" applyFill="1" applyBorder="1" applyAlignment="1">
      <alignment horizontal="center"/>
    </xf>
    <xf numFmtId="170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170" fontId="0" fillId="0" borderId="22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170" fontId="0" fillId="0" borderId="23" xfId="0" applyNumberFormat="1" applyFill="1" applyBorder="1" applyAlignment="1">
      <alignment horizontal="center"/>
    </xf>
    <xf numFmtId="170" fontId="0" fillId="0" borderId="21" xfId="0" applyNumberFormat="1" applyFill="1" applyBorder="1" applyAlignment="1">
      <alignment horizontal="center"/>
    </xf>
    <xf numFmtId="0" fontId="0" fillId="36" borderId="20" xfId="0" applyFill="1" applyBorder="1" applyAlignment="1">
      <alignment/>
    </xf>
    <xf numFmtId="0" fontId="0" fillId="37" borderId="11" xfId="0" applyFill="1" applyBorder="1" applyAlignment="1">
      <alignment/>
    </xf>
    <xf numFmtId="0" fontId="1" fillId="37" borderId="12" xfId="0" applyFont="1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5" xfId="0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0" fillId="37" borderId="18" xfId="0" applyFill="1" applyBorder="1" applyAlignment="1">
      <alignment/>
    </xf>
    <xf numFmtId="0" fontId="1" fillId="37" borderId="20" xfId="0" applyFont="1" applyFill="1" applyBorder="1" applyAlignment="1">
      <alignment/>
    </xf>
    <xf numFmtId="0" fontId="1" fillId="37" borderId="20" xfId="0" applyFont="1" applyFill="1" applyBorder="1" applyAlignment="1">
      <alignment horizontal="center"/>
    </xf>
    <xf numFmtId="10" fontId="1" fillId="37" borderId="20" xfId="0" applyNumberFormat="1" applyFont="1" applyFill="1" applyBorder="1" applyAlignment="1">
      <alignment horizontal="center"/>
    </xf>
    <xf numFmtId="0" fontId="0" fillId="37" borderId="21" xfId="0" applyFill="1" applyBorder="1" applyAlignment="1">
      <alignment/>
    </xf>
    <xf numFmtId="0" fontId="1" fillId="37" borderId="1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Plot </a:t>
            </a:r>
          </a:p>
        </c:rich>
      </c:tx>
      <c:layout>
        <c:manualLayout>
          <c:xMode val="factor"/>
          <c:yMode val="factor"/>
          <c:x val="-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26"/>
          <c:w val="0.78225"/>
          <c:h val="0.79925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Tabelle1!$C$8</c:f>
              <c:numCache/>
            </c:numRef>
          </c:xVal>
          <c:yVal>
            <c:numRef>
              <c:f>Tabelle1!$C$7</c:f>
              <c:numCache/>
            </c:numRef>
          </c:yVal>
          <c:smooth val="0"/>
        </c:ser>
        <c:ser>
          <c:idx val="1"/>
          <c:order val="1"/>
          <c:tx>
            <c:v>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Tabelle1!$D$8</c:f>
              <c:numCache/>
            </c:numRef>
          </c:xVal>
          <c:yVal>
            <c:numRef>
              <c:f>Tabelle1!$D$7</c:f>
              <c:numCache/>
            </c:numRef>
          </c:yVal>
          <c:smooth val="0"/>
        </c:ser>
        <c:ser>
          <c:idx val="2"/>
          <c:order val="2"/>
          <c:tx>
            <c:v>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Tabelle1!$E$8</c:f>
              <c:numCache/>
            </c:numRef>
          </c:xVal>
          <c:yVal>
            <c:numRef>
              <c:f>Tabelle1!$E$7</c:f>
              <c:numCache/>
            </c:numRef>
          </c:yVal>
          <c:smooth val="0"/>
        </c:ser>
        <c:ser>
          <c:idx val="3"/>
          <c:order val="3"/>
          <c:tx>
            <c:v>A/C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Tabelle1!$E$27:$E$37</c:f>
              <c:numCache/>
            </c:numRef>
          </c:xVal>
          <c:yVal>
            <c:numRef>
              <c:f>Tabelle1!$D$27:$D$37</c:f>
              <c:numCache/>
            </c:numRef>
          </c:yVal>
          <c:smooth val="0"/>
        </c:ser>
        <c:axId val="38855612"/>
        <c:axId val="14156189"/>
      </c:scatterChart>
      <c:valAx>
        <c:axId val="38855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56189"/>
        <c:crosses val="autoZero"/>
        <c:crossBetween val="midCat"/>
        <c:dispUnits/>
      </c:valAx>
      <c:valAx>
        <c:axId val="14156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556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336"/>
          <c:w val="0.11075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-0.00975"/>
          <c:w val="0.83925"/>
          <c:h val="0.89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Tabelle1!$C$6</c:f>
              <c:strCache>
                <c:ptCount val="1"/>
                <c:pt idx="0">
                  <c:v>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Tabelle1!$C$8</c:f>
              <c:numCache/>
            </c:numRef>
          </c:xVal>
          <c:yVal>
            <c:numRef>
              <c:f>Tabelle1!$C$7</c:f>
              <c:numCache/>
            </c:numRef>
          </c:yVal>
          <c:smooth val="0"/>
        </c:ser>
        <c:ser>
          <c:idx val="3"/>
          <c:order val="1"/>
          <c:tx>
            <c:v>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Tabelle1!$D$8</c:f>
              <c:numCache/>
            </c:numRef>
          </c:xVal>
          <c:yVal>
            <c:numRef>
              <c:f>Tabelle1!$D$7</c:f>
              <c:numCache/>
            </c:numRef>
          </c:yVal>
          <c:smooth val="0"/>
        </c:ser>
        <c:ser>
          <c:idx val="4"/>
          <c:order val="2"/>
          <c:tx>
            <c:v>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Tabelle1!$E$8</c:f>
              <c:numCache/>
            </c:numRef>
          </c:xVal>
          <c:yVal>
            <c:numRef>
              <c:f>Tabelle1!$E$7</c:f>
              <c:numCache/>
            </c:numRef>
          </c:yVal>
          <c:smooth val="0"/>
        </c:ser>
        <c:axId val="60296838"/>
        <c:axId val="5800631"/>
      </c:scatterChart>
      <c:valAx>
        <c:axId val="6029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631"/>
        <c:crosses val="autoZero"/>
        <c:crossBetween val="midCat"/>
        <c:dispUnits/>
      </c:valAx>
      <c:valAx>
        <c:axId val="5800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Return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968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75"/>
          <c:y val="0.35075"/>
          <c:w val="0.063"/>
          <c:h val="0.2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Plots</a:t>
            </a:r>
          </a:p>
        </c:rich>
      </c:tx>
      <c:layout>
        <c:manualLayout>
          <c:xMode val="factor"/>
          <c:yMode val="factor"/>
          <c:x val="-0.05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2525"/>
          <c:w val="0.78225"/>
          <c:h val="0.799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Tabelle1!$C$8</c:f>
              <c:numCache>
                <c:ptCount val="1"/>
                <c:pt idx="0">
                  <c:v>0.2216416</c:v>
                </c:pt>
              </c:numCache>
            </c:numRef>
          </c:xVal>
          <c:yVal>
            <c:numRef>
              <c:f>Tabelle1!$C$7</c:f>
              <c:numCache>
                <c:ptCount val="1"/>
                <c:pt idx="0">
                  <c:v>0.225</c:v>
                </c:pt>
              </c:numCache>
            </c:numRef>
          </c:yVal>
          <c:smooth val="0"/>
        </c:ser>
        <c:ser>
          <c:idx val="1"/>
          <c:order val="1"/>
          <c:tx>
            <c:v>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Tabelle1!$D$8</c:f>
              <c:numCache>
                <c:ptCount val="1"/>
                <c:pt idx="0">
                  <c:v>0.17578396</c:v>
                </c:pt>
              </c:numCache>
            </c:numRef>
          </c:xVal>
          <c:yVal>
            <c:numRef>
              <c:f>Tabelle1!$D$7</c:f>
              <c:numCache>
                <c:ptCount val="1"/>
                <c:pt idx="0">
                  <c:v>0.11</c:v>
                </c:pt>
              </c:numCache>
            </c:numRef>
          </c:yVal>
          <c:smooth val="0"/>
        </c:ser>
        <c:ser>
          <c:idx val="2"/>
          <c:order val="2"/>
          <c:tx>
            <c:v>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Tabelle1!$E$8</c:f>
              <c:numCache>
                <c:ptCount val="1"/>
                <c:pt idx="0">
                  <c:v>0.151225</c:v>
                </c:pt>
              </c:numCache>
            </c:numRef>
          </c:xVal>
          <c:yVal>
            <c:numRef>
              <c:f>Tabelle1!$E$7</c:f>
              <c:numCache>
                <c:ptCount val="1"/>
                <c:pt idx="0">
                  <c:v>0.181</c:v>
                </c:pt>
              </c:numCache>
            </c:numRef>
          </c:yVal>
          <c:smooth val="0"/>
        </c:ser>
        <c:ser>
          <c:idx val="3"/>
          <c:order val="3"/>
          <c:tx>
            <c:v>A/C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Tabelle1!$E$27:$E$37</c:f>
              <c:numCache>
                <c:ptCount val="11"/>
                <c:pt idx="0">
                  <c:v>0.2216416</c:v>
                </c:pt>
                <c:pt idx="1">
                  <c:v>0.18902948782106627</c:v>
                </c:pt>
                <c:pt idx="2">
                  <c:v>0.15726416723154504</c:v>
                </c:pt>
                <c:pt idx="3">
                  <c:v>0.1269827229900594</c:v>
                </c:pt>
                <c:pt idx="4">
                  <c:v>0.09954862226425357</c:v>
                </c:pt>
                <c:pt idx="5">
                  <c:v>0.07802542576144009</c:v>
                </c:pt>
                <c:pt idx="6">
                  <c:v>0.06825487930982693</c:v>
                </c:pt>
                <c:pt idx="7">
                  <c:v>0.07498141534904605</c:v>
                </c:pt>
                <c:pt idx="8">
                  <c:v>0.09475452157915927</c:v>
                </c:pt>
                <c:pt idx="9">
                  <c:v>0.12135628819903252</c:v>
                </c:pt>
                <c:pt idx="10">
                  <c:v>0.151225</c:v>
                </c:pt>
              </c:numCache>
            </c:numRef>
          </c:xVal>
          <c:yVal>
            <c:numRef>
              <c:f>Tabelle1!$D$27:$D$37</c:f>
              <c:numCache>
                <c:ptCount val="11"/>
                <c:pt idx="0">
                  <c:v>0.225</c:v>
                </c:pt>
                <c:pt idx="1">
                  <c:v>0.22060000000000002</c:v>
                </c:pt>
                <c:pt idx="2">
                  <c:v>0.2162</c:v>
                </c:pt>
                <c:pt idx="3">
                  <c:v>0.21180000000000002</c:v>
                </c:pt>
                <c:pt idx="4">
                  <c:v>0.20740000000000003</c:v>
                </c:pt>
                <c:pt idx="5">
                  <c:v>0.203</c:v>
                </c:pt>
                <c:pt idx="6">
                  <c:v>0.1986</c:v>
                </c:pt>
                <c:pt idx="7">
                  <c:v>0.19419999999999998</c:v>
                </c:pt>
                <c:pt idx="8">
                  <c:v>0.18980000000000002</c:v>
                </c:pt>
                <c:pt idx="9">
                  <c:v>0.18539999999999998</c:v>
                </c:pt>
                <c:pt idx="10">
                  <c:v>0.181</c:v>
                </c:pt>
              </c:numCache>
            </c:numRef>
          </c:yVal>
          <c:smooth val="0"/>
        </c:ser>
        <c:axId val="52205680"/>
        <c:axId val="89073"/>
      </c:scatterChart>
      <c:valAx>
        <c:axId val="52205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73"/>
        <c:crosses val="autoZero"/>
        <c:crossBetween val="midCat"/>
        <c:dispUnits/>
      </c:valAx>
      <c:valAx>
        <c:axId val="89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056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336"/>
          <c:w val="0.11075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16</xdr:row>
      <xdr:rowOff>9525</xdr:rowOff>
    </xdr:from>
    <xdr:to>
      <xdr:col>15</xdr:col>
      <xdr:colOff>333375</xdr:colOff>
      <xdr:row>38</xdr:row>
      <xdr:rowOff>76200</xdr:rowOff>
    </xdr:to>
    <xdr:graphicFrame>
      <xdr:nvGraphicFramePr>
        <xdr:cNvPr id="1" name="Chart 5"/>
        <xdr:cNvGraphicFramePr/>
      </xdr:nvGraphicFramePr>
      <xdr:xfrm>
        <a:off x="9553575" y="2733675"/>
        <a:ext cx="4905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180975</xdr:colOff>
      <xdr:row>0</xdr:row>
      <xdr:rowOff>28575</xdr:rowOff>
    </xdr:from>
    <xdr:to>
      <xdr:col>15</xdr:col>
      <xdr:colOff>228600</xdr:colOff>
      <xdr:row>14</xdr:row>
      <xdr:rowOff>76200</xdr:rowOff>
    </xdr:to>
    <xdr:graphicFrame>
      <xdr:nvGraphicFramePr>
        <xdr:cNvPr id="2" name="Diagramm 5"/>
        <xdr:cNvGraphicFramePr/>
      </xdr:nvGraphicFramePr>
      <xdr:xfrm>
        <a:off x="9582150" y="28575"/>
        <a:ext cx="47720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219075</xdr:rowOff>
    </xdr:from>
    <xdr:to>
      <xdr:col>11</xdr:col>
      <xdr:colOff>1057275</xdr:colOff>
      <xdr:row>24</xdr:row>
      <xdr:rowOff>57150</xdr:rowOff>
    </xdr:to>
    <xdr:graphicFrame>
      <xdr:nvGraphicFramePr>
        <xdr:cNvPr id="1" name="Chart 5"/>
        <xdr:cNvGraphicFramePr/>
      </xdr:nvGraphicFramePr>
      <xdr:xfrm>
        <a:off x="6315075" y="447675"/>
        <a:ext cx="4905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36">
      <selection activeCell="L46" sqref="L46"/>
    </sheetView>
  </sheetViews>
  <sheetFormatPr defaultColWidth="11.421875" defaultRowHeight="12.75"/>
  <cols>
    <col min="2" max="2" width="21.140625" style="0" customWidth="1"/>
    <col min="5" max="5" width="16.421875" style="0" customWidth="1"/>
    <col min="6" max="6" width="16.57421875" style="0" customWidth="1"/>
    <col min="7" max="7" width="14.28125" style="0" customWidth="1"/>
    <col min="8" max="8" width="15.421875" style="0" customWidth="1"/>
    <col min="12" max="12" width="16.00390625" style="0" customWidth="1"/>
    <col min="13" max="13" width="20.57421875" style="0" customWidth="1"/>
  </cols>
  <sheetData>
    <row r="1" spans="1:10" ht="18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ht="18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8"/>
      <c r="B3" s="9"/>
      <c r="C3" s="9"/>
      <c r="D3" s="9"/>
      <c r="E3" s="9"/>
      <c r="F3" s="10"/>
      <c r="G3" s="7"/>
      <c r="H3" s="7"/>
      <c r="I3" s="7"/>
      <c r="J3" s="7"/>
    </row>
    <row r="4" spans="1:6" ht="12.75">
      <c r="A4" s="11"/>
      <c r="B4" s="12" t="s">
        <v>9</v>
      </c>
      <c r="C4" s="13"/>
      <c r="D4" s="13"/>
      <c r="E4" s="13"/>
      <c r="F4" s="14"/>
    </row>
    <row r="5" spans="1:6" ht="12.75">
      <c r="A5" s="11"/>
      <c r="B5" s="13"/>
      <c r="C5" s="13"/>
      <c r="D5" s="13"/>
      <c r="E5" s="13"/>
      <c r="F5" s="14"/>
    </row>
    <row r="6" spans="1:6" ht="12.75">
      <c r="A6" s="11"/>
      <c r="B6" s="15"/>
      <c r="C6" s="16" t="s">
        <v>0</v>
      </c>
      <c r="D6" s="17" t="s">
        <v>1</v>
      </c>
      <c r="E6" s="18" t="s">
        <v>2</v>
      </c>
      <c r="F6" s="14"/>
    </row>
    <row r="7" spans="1:6" ht="12.75">
      <c r="A7" s="11"/>
      <c r="B7" s="19" t="s">
        <v>12</v>
      </c>
      <c r="C7" s="28">
        <v>0.225</v>
      </c>
      <c r="D7" s="29">
        <v>0.11</v>
      </c>
      <c r="E7" s="30">
        <v>0.181</v>
      </c>
      <c r="F7" s="14"/>
    </row>
    <row r="8" spans="1:6" ht="12.75">
      <c r="A8" s="11"/>
      <c r="B8" s="20" t="s">
        <v>13</v>
      </c>
      <c r="C8" s="31">
        <v>0.2216416</v>
      </c>
      <c r="D8" s="32">
        <v>0.17578396</v>
      </c>
      <c r="E8" s="33">
        <v>0.151225</v>
      </c>
      <c r="F8" s="14"/>
    </row>
    <row r="9" spans="1:6" ht="12.75">
      <c r="A9" s="11"/>
      <c r="B9" s="13"/>
      <c r="C9" s="21"/>
      <c r="D9" s="21"/>
      <c r="E9" s="21"/>
      <c r="F9" s="14"/>
    </row>
    <row r="10" spans="1:6" ht="12.75">
      <c r="A10" s="11"/>
      <c r="B10" s="22" t="s">
        <v>14</v>
      </c>
      <c r="C10" s="23" t="s">
        <v>0</v>
      </c>
      <c r="D10" s="23" t="s">
        <v>1</v>
      </c>
      <c r="E10" s="24" t="s">
        <v>2</v>
      </c>
      <c r="F10" s="14"/>
    </row>
    <row r="11" spans="1:6" ht="12.75">
      <c r="A11" s="11"/>
      <c r="B11" s="19" t="s">
        <v>0</v>
      </c>
      <c r="C11" s="34">
        <v>1</v>
      </c>
      <c r="D11" s="35">
        <v>-0.4787</v>
      </c>
      <c r="E11" s="36">
        <v>-0.7107</v>
      </c>
      <c r="F11" s="14"/>
    </row>
    <row r="12" spans="1:6" ht="12.75">
      <c r="A12" s="11"/>
      <c r="B12" s="19" t="s">
        <v>1</v>
      </c>
      <c r="C12" s="37">
        <v>-0.4787</v>
      </c>
      <c r="D12" s="38">
        <v>1</v>
      </c>
      <c r="E12" s="39">
        <v>-0.2774</v>
      </c>
      <c r="F12" s="14"/>
    </row>
    <row r="13" spans="1:6" ht="12.75">
      <c r="A13" s="11"/>
      <c r="B13" s="20" t="s">
        <v>2</v>
      </c>
      <c r="C13" s="40">
        <v>-0.7107</v>
      </c>
      <c r="D13" s="41">
        <v>-0.2774</v>
      </c>
      <c r="E13" s="42">
        <v>1</v>
      </c>
      <c r="F13" s="14"/>
    </row>
    <row r="14" spans="1:6" ht="12.75">
      <c r="A14" s="25"/>
      <c r="B14" s="26"/>
      <c r="C14" s="26"/>
      <c r="D14" s="26"/>
      <c r="E14" s="26"/>
      <c r="F14" s="27"/>
    </row>
    <row r="16" spans="1:6" ht="12.75">
      <c r="A16" s="43"/>
      <c r="B16" s="44" t="s">
        <v>17</v>
      </c>
      <c r="C16" s="45"/>
      <c r="D16" s="45"/>
      <c r="E16" s="45"/>
      <c r="F16" s="46"/>
    </row>
    <row r="17" spans="1:6" ht="12.75">
      <c r="A17" s="47"/>
      <c r="B17" s="48"/>
      <c r="C17" s="48"/>
      <c r="D17" s="48"/>
      <c r="E17" s="48"/>
      <c r="F17" s="49"/>
    </row>
    <row r="18" spans="1:6" ht="12.75">
      <c r="A18" s="47"/>
      <c r="B18" s="50" t="s">
        <v>11</v>
      </c>
      <c r="C18" s="51" t="s">
        <v>0</v>
      </c>
      <c r="D18" s="52" t="s">
        <v>1</v>
      </c>
      <c r="E18" s="53" t="s">
        <v>2</v>
      </c>
      <c r="F18" s="49"/>
    </row>
    <row r="19" spans="1:6" ht="12.75">
      <c r="A19" s="47"/>
      <c r="B19" s="54" t="s">
        <v>0</v>
      </c>
      <c r="C19" s="34">
        <f>C8^2</f>
        <v>0.04912499885056</v>
      </c>
      <c r="D19" s="60">
        <f>C8*D8*D11</f>
        <v>-0.018650648961799923</v>
      </c>
      <c r="E19" s="36">
        <f>C8*E8*E11</f>
        <v>-0.023821065607272002</v>
      </c>
      <c r="F19" s="49"/>
    </row>
    <row r="20" spans="1:6" ht="12.75">
      <c r="A20" s="47"/>
      <c r="B20" s="55" t="s">
        <v>1</v>
      </c>
      <c r="C20" s="37">
        <f>C8*D8*D11</f>
        <v>-0.018650648961799923</v>
      </c>
      <c r="D20" s="61">
        <f>D8^2</f>
        <v>0.030900000593281598</v>
      </c>
      <c r="E20" s="39">
        <f>D8*E8*E12</f>
        <v>-0.007374104601967399</v>
      </c>
      <c r="F20" s="49"/>
    </row>
    <row r="21" spans="1:6" ht="12.75">
      <c r="A21" s="47"/>
      <c r="B21" s="56" t="s">
        <v>2</v>
      </c>
      <c r="C21" s="40">
        <f>C8*E8*E11</f>
        <v>-0.023821065607272002</v>
      </c>
      <c r="D21" s="62">
        <f>D8*E8*E12</f>
        <v>-0.007374104601967399</v>
      </c>
      <c r="E21" s="42">
        <f>E8^2</f>
        <v>0.022869000625</v>
      </c>
      <c r="F21" s="49"/>
    </row>
    <row r="22" spans="1:6" ht="12.75">
      <c r="A22" s="57"/>
      <c r="B22" s="58"/>
      <c r="C22" s="58"/>
      <c r="D22" s="58"/>
      <c r="E22" s="58"/>
      <c r="F22" s="59"/>
    </row>
    <row r="24" spans="1:6" ht="12.75">
      <c r="A24" s="63"/>
      <c r="B24" s="64" t="s">
        <v>18</v>
      </c>
      <c r="C24" s="65"/>
      <c r="D24" s="65"/>
      <c r="E24" s="65"/>
      <c r="F24" s="66"/>
    </row>
    <row r="25" spans="1:6" ht="12.75">
      <c r="A25" s="67"/>
      <c r="B25" s="68"/>
      <c r="C25" s="68"/>
      <c r="D25" s="68"/>
      <c r="E25" s="68"/>
      <c r="F25" s="69"/>
    </row>
    <row r="26" spans="1:6" ht="12.75">
      <c r="A26" s="67"/>
      <c r="B26" s="91" t="s">
        <v>15</v>
      </c>
      <c r="C26" s="70" t="s">
        <v>16</v>
      </c>
      <c r="D26" s="70" t="s">
        <v>5</v>
      </c>
      <c r="E26" s="92" t="s">
        <v>6</v>
      </c>
      <c r="F26" s="69"/>
    </row>
    <row r="27" spans="1:6" ht="12.75">
      <c r="A27" s="67"/>
      <c r="B27" s="93">
        <v>1</v>
      </c>
      <c r="C27" s="94">
        <f>1-B27</f>
        <v>0</v>
      </c>
      <c r="D27" s="95">
        <f>B27*$C$7+C27*$E$7</f>
        <v>0.225</v>
      </c>
      <c r="E27" s="96">
        <f>SQRT(B27^2*$C$19+C27^2*$E$21+2*B27*C27*$E$19)</f>
        <v>0.2216416</v>
      </c>
      <c r="F27" s="69"/>
    </row>
    <row r="28" spans="1:6" ht="12.75">
      <c r="A28" s="67"/>
      <c r="B28" s="93">
        <v>0.9</v>
      </c>
      <c r="C28" s="97">
        <f aca="true" t="shared" si="0" ref="C28:C37">1-B28</f>
        <v>0.09999999999999998</v>
      </c>
      <c r="D28" s="98">
        <f aca="true" t="shared" si="1" ref="D28:D37">B28*$C$7+C28*$E$7</f>
        <v>0.22060000000000002</v>
      </c>
      <c r="E28" s="96">
        <f aca="true" t="shared" si="2" ref="E28:E37">SQRT(B28^2*$C$19+C28^2*$E$21+2*B28*C28*$E$19)</f>
        <v>0.18902948782106627</v>
      </c>
      <c r="F28" s="69"/>
    </row>
    <row r="29" spans="1:6" ht="12.75">
      <c r="A29" s="67"/>
      <c r="B29" s="93">
        <v>0.8</v>
      </c>
      <c r="C29" s="97">
        <f t="shared" si="0"/>
        <v>0.19999999999999996</v>
      </c>
      <c r="D29" s="98">
        <f t="shared" si="1"/>
        <v>0.2162</v>
      </c>
      <c r="E29" s="96">
        <f t="shared" si="2"/>
        <v>0.15726416723154504</v>
      </c>
      <c r="F29" s="69"/>
    </row>
    <row r="30" spans="1:6" ht="12.75">
      <c r="A30" s="67"/>
      <c r="B30" s="93">
        <v>0.7</v>
      </c>
      <c r="C30" s="97">
        <f t="shared" si="0"/>
        <v>0.30000000000000004</v>
      </c>
      <c r="D30" s="98">
        <f t="shared" si="1"/>
        <v>0.21180000000000002</v>
      </c>
      <c r="E30" s="96">
        <f t="shared" si="2"/>
        <v>0.1269827229900594</v>
      </c>
      <c r="F30" s="69"/>
    </row>
    <row r="31" spans="1:6" ht="12.75">
      <c r="A31" s="67"/>
      <c r="B31" s="93">
        <v>0.6</v>
      </c>
      <c r="C31" s="97">
        <f t="shared" si="0"/>
        <v>0.4</v>
      </c>
      <c r="D31" s="98">
        <f t="shared" si="1"/>
        <v>0.20740000000000003</v>
      </c>
      <c r="E31" s="96">
        <f t="shared" si="2"/>
        <v>0.09954862226425357</v>
      </c>
      <c r="F31" s="69"/>
    </row>
    <row r="32" spans="1:6" ht="12.75">
      <c r="A32" s="67"/>
      <c r="B32" s="93">
        <v>0.5</v>
      </c>
      <c r="C32" s="97">
        <f t="shared" si="0"/>
        <v>0.5</v>
      </c>
      <c r="D32" s="98">
        <f t="shared" si="1"/>
        <v>0.203</v>
      </c>
      <c r="E32" s="96">
        <f t="shared" si="2"/>
        <v>0.07802542576144009</v>
      </c>
      <c r="F32" s="69"/>
    </row>
    <row r="33" spans="1:6" ht="12.75">
      <c r="A33" s="67"/>
      <c r="B33" s="93">
        <v>0.4</v>
      </c>
      <c r="C33" s="97">
        <f t="shared" si="0"/>
        <v>0.6</v>
      </c>
      <c r="D33" s="98">
        <f t="shared" si="1"/>
        <v>0.1986</v>
      </c>
      <c r="E33" s="96">
        <f t="shared" si="2"/>
        <v>0.06825487930982693</v>
      </c>
      <c r="F33" s="69"/>
    </row>
    <row r="34" spans="1:6" ht="12.75">
      <c r="A34" s="67"/>
      <c r="B34" s="93">
        <v>0.3</v>
      </c>
      <c r="C34" s="97">
        <f t="shared" si="0"/>
        <v>0.7</v>
      </c>
      <c r="D34" s="98">
        <f t="shared" si="1"/>
        <v>0.19419999999999998</v>
      </c>
      <c r="E34" s="96">
        <f t="shared" si="2"/>
        <v>0.07498141534904605</v>
      </c>
      <c r="F34" s="69"/>
    </row>
    <row r="35" spans="1:6" ht="12.75">
      <c r="A35" s="67"/>
      <c r="B35" s="93">
        <v>0.2</v>
      </c>
      <c r="C35" s="97">
        <f t="shared" si="0"/>
        <v>0.8</v>
      </c>
      <c r="D35" s="98">
        <f t="shared" si="1"/>
        <v>0.18980000000000002</v>
      </c>
      <c r="E35" s="96">
        <f t="shared" si="2"/>
        <v>0.09475452157915927</v>
      </c>
      <c r="F35" s="69"/>
    </row>
    <row r="36" spans="1:6" ht="12.75">
      <c r="A36" s="67"/>
      <c r="B36" s="93">
        <v>0.1</v>
      </c>
      <c r="C36" s="97">
        <f t="shared" si="0"/>
        <v>0.9</v>
      </c>
      <c r="D36" s="98">
        <f t="shared" si="1"/>
        <v>0.18539999999999998</v>
      </c>
      <c r="E36" s="96">
        <f t="shared" si="2"/>
        <v>0.12135628819903252</v>
      </c>
      <c r="F36" s="69"/>
    </row>
    <row r="37" spans="1:6" ht="12.75">
      <c r="A37" s="67"/>
      <c r="B37" s="99">
        <v>0</v>
      </c>
      <c r="C37" s="100">
        <f t="shared" si="0"/>
        <v>1</v>
      </c>
      <c r="D37" s="101">
        <f t="shared" si="1"/>
        <v>0.181</v>
      </c>
      <c r="E37" s="102">
        <f t="shared" si="2"/>
        <v>0.151225</v>
      </c>
      <c r="F37" s="69"/>
    </row>
    <row r="38" spans="1:6" ht="12.75">
      <c r="A38" s="71"/>
      <c r="B38" s="103"/>
      <c r="C38" s="103"/>
      <c r="D38" s="103"/>
      <c r="E38" s="103"/>
      <c r="F38" s="72"/>
    </row>
    <row r="40" spans="1:9" ht="12.75">
      <c r="A40" s="104"/>
      <c r="B40" s="105" t="s">
        <v>19</v>
      </c>
      <c r="C40" s="106"/>
      <c r="D40" s="106"/>
      <c r="E40" s="106"/>
      <c r="F40" s="106"/>
      <c r="G40" s="106"/>
      <c r="H40" s="106"/>
      <c r="I40" s="107"/>
    </row>
    <row r="41" spans="1:9" ht="12.75">
      <c r="A41" s="108"/>
      <c r="B41" s="109"/>
      <c r="C41" s="109"/>
      <c r="D41" s="109"/>
      <c r="E41" s="109"/>
      <c r="F41" s="109"/>
      <c r="G41" s="109"/>
      <c r="H41" s="109"/>
      <c r="I41" s="110"/>
    </row>
    <row r="42" spans="1:9" ht="12.75">
      <c r="A42" s="108"/>
      <c r="B42" s="109" t="s">
        <v>3</v>
      </c>
      <c r="C42" s="109"/>
      <c r="D42" s="109"/>
      <c r="E42" s="109"/>
      <c r="F42" s="109"/>
      <c r="G42" s="109"/>
      <c r="H42" s="109"/>
      <c r="I42" s="110"/>
    </row>
    <row r="43" spans="1:9" ht="12.75">
      <c r="A43" s="108"/>
      <c r="B43" s="109"/>
      <c r="C43" s="109" t="s">
        <v>8</v>
      </c>
      <c r="D43" s="109"/>
      <c r="E43" s="109"/>
      <c r="F43" s="109"/>
      <c r="G43" s="109"/>
      <c r="H43" s="109"/>
      <c r="I43" s="110"/>
    </row>
    <row r="44" spans="1:9" ht="12.75">
      <c r="A44" s="108"/>
      <c r="B44" s="109"/>
      <c r="C44" s="111" t="s">
        <v>0</v>
      </c>
      <c r="D44" s="111" t="s">
        <v>2</v>
      </c>
      <c r="E44" s="111" t="s">
        <v>5</v>
      </c>
      <c r="F44" s="111" t="s">
        <v>6</v>
      </c>
      <c r="G44" s="111" t="s">
        <v>7</v>
      </c>
      <c r="H44" s="109"/>
      <c r="I44" s="110"/>
    </row>
    <row r="45" spans="1:12" ht="12.75">
      <c r="A45" s="108"/>
      <c r="B45" s="117" t="s">
        <v>4</v>
      </c>
      <c r="C45" s="73">
        <v>0.39026727089627905</v>
      </c>
      <c r="D45" s="73">
        <v>0.609732729103721</v>
      </c>
      <c r="E45" s="74">
        <f>C45*C7+D45*E7</f>
        <v>0.19817175991943628</v>
      </c>
      <c r="F45" s="74">
        <f>SQRT(C45^2*C19+D45^2*E21+2*C45*D45*E19)</f>
        <v>0.0681718115919878</v>
      </c>
      <c r="G45" s="73">
        <f>SUM(C45:D45)</f>
        <v>1</v>
      </c>
      <c r="H45" s="109"/>
      <c r="I45" s="110"/>
      <c r="L45" s="6" t="s">
        <v>22</v>
      </c>
    </row>
    <row r="46" spans="1:9" ht="12.75">
      <c r="A46" s="112"/>
      <c r="B46" s="113"/>
      <c r="C46" s="114"/>
      <c r="D46" s="114"/>
      <c r="E46" s="114"/>
      <c r="F46" s="115"/>
      <c r="G46" s="115"/>
      <c r="H46" s="114"/>
      <c r="I46" s="116"/>
    </row>
    <row r="50" spans="1:9" ht="12.75">
      <c r="A50" s="80"/>
      <c r="B50" s="81" t="s">
        <v>20</v>
      </c>
      <c r="C50" s="82"/>
      <c r="D50" s="82"/>
      <c r="E50" s="82"/>
      <c r="F50" s="82"/>
      <c r="G50" s="82"/>
      <c r="H50" s="82"/>
      <c r="I50" s="83"/>
    </row>
    <row r="51" spans="1:9" ht="12.75">
      <c r="A51" s="84"/>
      <c r="B51" s="76"/>
      <c r="C51" s="76"/>
      <c r="D51" s="76"/>
      <c r="E51" s="76"/>
      <c r="F51" s="76"/>
      <c r="G51" s="76"/>
      <c r="H51" s="76"/>
      <c r="I51" s="85"/>
    </row>
    <row r="52" spans="1:9" ht="12.75">
      <c r="A52" s="84"/>
      <c r="B52" s="76"/>
      <c r="C52" s="76" t="s">
        <v>8</v>
      </c>
      <c r="D52" s="76"/>
      <c r="E52" s="76"/>
      <c r="F52" s="76"/>
      <c r="G52" s="76"/>
      <c r="H52" s="76"/>
      <c r="I52" s="85"/>
    </row>
    <row r="53" spans="1:9" ht="12.75">
      <c r="A53" s="84"/>
      <c r="B53" s="76"/>
      <c r="C53" s="5" t="s">
        <v>0</v>
      </c>
      <c r="D53" s="5" t="s">
        <v>1</v>
      </c>
      <c r="E53" s="5" t="s">
        <v>2</v>
      </c>
      <c r="F53" s="5" t="s">
        <v>5</v>
      </c>
      <c r="G53" s="5" t="s">
        <v>6</v>
      </c>
      <c r="H53" s="5" t="s">
        <v>7</v>
      </c>
      <c r="I53" s="85"/>
    </row>
    <row r="54" spans="1:9" ht="12.75">
      <c r="A54" s="84"/>
      <c r="B54" s="75" t="s">
        <v>10</v>
      </c>
      <c r="C54" s="73">
        <v>0.306513124008277</v>
      </c>
      <c r="D54" s="73">
        <v>0.28296771337057613</v>
      </c>
      <c r="E54" s="73">
        <v>0.41051916262114657</v>
      </c>
      <c r="F54" s="74">
        <f>C54*$C$7+D54*$D$7+E54*$E$7</f>
        <v>0.17439586980705324</v>
      </c>
      <c r="G54" s="79">
        <f>SQRT(C54^2*C19+D54^2*D20+E54^2*E21+2*C54*D54*D19+2*C54*E54*E19+2*D54*E54*E20)</f>
        <v>0.0005069189507125521</v>
      </c>
      <c r="H54" s="73">
        <f>SUM(C54:E54)</f>
        <v>0.9999999999999998</v>
      </c>
      <c r="I54" s="85"/>
    </row>
    <row r="55" spans="1:9" ht="12.75">
      <c r="A55" s="84"/>
      <c r="B55" s="76"/>
      <c r="C55" s="76"/>
      <c r="D55" s="76"/>
      <c r="E55" s="77"/>
      <c r="F55" s="78"/>
      <c r="G55" s="76"/>
      <c r="H55" s="76"/>
      <c r="I55" s="85"/>
    </row>
    <row r="56" spans="1:9" ht="12.75">
      <c r="A56" s="86"/>
      <c r="B56" s="87"/>
      <c r="C56" s="87"/>
      <c r="D56" s="87"/>
      <c r="E56" s="88"/>
      <c r="F56" s="89"/>
      <c r="G56" s="87"/>
      <c r="H56" s="87"/>
      <c r="I56" s="90"/>
    </row>
    <row r="60" spans="6:9" ht="12.75">
      <c r="F60" s="3"/>
      <c r="G60" s="3"/>
      <c r="H60" s="3"/>
      <c r="I60" s="3"/>
    </row>
    <row r="61" spans="6:9" ht="12.75">
      <c r="F61" s="3"/>
      <c r="G61" s="4"/>
      <c r="H61" s="4"/>
      <c r="I61" s="3"/>
    </row>
    <row r="62" spans="6:9" ht="12.75">
      <c r="F62" s="3"/>
      <c r="G62" s="4"/>
      <c r="H62" s="4"/>
      <c r="I62" s="3"/>
    </row>
    <row r="63" spans="6:9" ht="12.75">
      <c r="F63" s="3"/>
      <c r="G63" s="4"/>
      <c r="H63" s="4"/>
      <c r="I63" s="3"/>
    </row>
    <row r="64" spans="6:9" ht="12.75">
      <c r="F64" s="3"/>
      <c r="G64" s="4"/>
      <c r="H64" s="4"/>
      <c r="I64" s="3"/>
    </row>
    <row r="65" spans="6:9" ht="12.75">
      <c r="F65" s="3"/>
      <c r="G65" s="4"/>
      <c r="H65" s="4"/>
      <c r="I65" s="3"/>
    </row>
    <row r="66" spans="6:9" ht="12.75">
      <c r="F66" s="3"/>
      <c r="G66" s="4"/>
      <c r="H66" s="4"/>
      <c r="I66" s="3"/>
    </row>
    <row r="67" spans="6:9" ht="12.75">
      <c r="F67" s="3"/>
      <c r="G67" s="4"/>
      <c r="H67" s="4"/>
      <c r="I67" s="3"/>
    </row>
    <row r="68" spans="6:9" ht="12.75">
      <c r="F68" s="3"/>
      <c r="G68" s="4"/>
      <c r="H68" s="4"/>
      <c r="I68" s="3"/>
    </row>
    <row r="69" spans="6:9" ht="12.75">
      <c r="F69" s="3"/>
      <c r="G69" s="4"/>
      <c r="H69" s="4"/>
      <c r="I69" s="3"/>
    </row>
    <row r="70" spans="6:9" ht="12.75">
      <c r="F70" s="3"/>
      <c r="G70" s="4"/>
      <c r="H70" s="4"/>
      <c r="I70" s="3"/>
    </row>
    <row r="71" spans="6:9" ht="12.75">
      <c r="F71" s="3"/>
      <c r="G71" s="4"/>
      <c r="H71" s="4"/>
      <c r="I71" s="3"/>
    </row>
    <row r="72" spans="6:9" ht="12.75">
      <c r="F72" s="3"/>
      <c r="G72" s="3"/>
      <c r="H72" s="3"/>
      <c r="I72" s="3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38">
      <selection activeCell="C2" sqref="C2"/>
    </sheetView>
  </sheetViews>
  <sheetFormatPr defaultColWidth="11.421875" defaultRowHeight="12.75"/>
  <cols>
    <col min="2" max="2" width="21.140625" style="0" customWidth="1"/>
    <col min="5" max="5" width="16.421875" style="0" customWidth="1"/>
    <col min="6" max="6" width="16.57421875" style="0" customWidth="1"/>
    <col min="7" max="7" width="14.28125" style="0" customWidth="1"/>
    <col min="8" max="8" width="15.421875" style="0" customWidth="1"/>
    <col min="12" max="12" width="16.00390625" style="0" customWidth="1"/>
    <col min="13" max="13" width="20.57421875" style="0" customWidth="1"/>
  </cols>
  <sheetData>
    <row r="1" spans="1:10" ht="18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ht="18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8"/>
      <c r="B3" s="9"/>
      <c r="C3" s="9"/>
      <c r="D3" s="9"/>
      <c r="E3" s="9"/>
      <c r="F3" s="10"/>
      <c r="G3" s="7"/>
      <c r="H3" s="7"/>
      <c r="I3" s="7"/>
      <c r="J3" s="7"/>
    </row>
    <row r="4" spans="1:6" ht="12.75">
      <c r="A4" s="11"/>
      <c r="B4" s="12" t="s">
        <v>9</v>
      </c>
      <c r="C4" s="13"/>
      <c r="D4" s="13"/>
      <c r="E4" s="13"/>
      <c r="F4" s="14"/>
    </row>
    <row r="5" spans="1:6" ht="12.75">
      <c r="A5" s="11"/>
      <c r="B5" s="13"/>
      <c r="C5" s="13"/>
      <c r="D5" s="13"/>
      <c r="E5" s="13"/>
      <c r="F5" s="14"/>
    </row>
    <row r="6" spans="1:6" ht="12.75">
      <c r="A6" s="11"/>
      <c r="B6" s="15"/>
      <c r="C6" s="16" t="s">
        <v>0</v>
      </c>
      <c r="D6" s="17" t="s">
        <v>1</v>
      </c>
      <c r="E6" s="18" t="s">
        <v>2</v>
      </c>
      <c r="F6" s="14"/>
    </row>
    <row r="7" spans="1:6" ht="12.75">
      <c r="A7" s="11"/>
      <c r="B7" s="19" t="s">
        <v>12</v>
      </c>
      <c r="C7" s="28">
        <v>0.225</v>
      </c>
      <c r="D7" s="29">
        <v>0.11</v>
      </c>
      <c r="E7" s="30">
        <v>0.181</v>
      </c>
      <c r="F7" s="14"/>
    </row>
    <row r="8" spans="1:6" ht="12.75">
      <c r="A8" s="11"/>
      <c r="B8" s="20" t="s">
        <v>13</v>
      </c>
      <c r="C8" s="31">
        <v>0.2216416</v>
      </c>
      <c r="D8" s="32">
        <v>0.17578396</v>
      </c>
      <c r="E8" s="33">
        <v>0.151225</v>
      </c>
      <c r="F8" s="14"/>
    </row>
    <row r="9" spans="1:6" ht="12.75">
      <c r="A9" s="11"/>
      <c r="B9" s="13"/>
      <c r="C9" s="21"/>
      <c r="D9" s="21"/>
      <c r="E9" s="21"/>
      <c r="F9" s="14"/>
    </row>
    <row r="10" spans="1:6" ht="12.75">
      <c r="A10" s="11"/>
      <c r="B10" s="22" t="s">
        <v>14</v>
      </c>
      <c r="C10" s="23" t="s">
        <v>0</v>
      </c>
      <c r="D10" s="23" t="s">
        <v>1</v>
      </c>
      <c r="E10" s="24" t="s">
        <v>2</v>
      </c>
      <c r="F10" s="14"/>
    </row>
    <row r="11" spans="1:6" ht="12.75">
      <c r="A11" s="11"/>
      <c r="B11" s="19" t="s">
        <v>0</v>
      </c>
      <c r="C11" s="34">
        <v>1</v>
      </c>
      <c r="D11" s="35">
        <v>-0.4787</v>
      </c>
      <c r="E11" s="36">
        <v>-0.7107</v>
      </c>
      <c r="F11" s="14"/>
    </row>
    <row r="12" spans="1:6" ht="12.75">
      <c r="A12" s="11"/>
      <c r="B12" s="19" t="s">
        <v>1</v>
      </c>
      <c r="C12" s="37">
        <v>-0.4787</v>
      </c>
      <c r="D12" s="38">
        <v>1</v>
      </c>
      <c r="E12" s="39">
        <v>-0.2774</v>
      </c>
      <c r="F12" s="14"/>
    </row>
    <row r="13" spans="1:6" ht="12.75">
      <c r="A13" s="11"/>
      <c r="B13" s="20" t="s">
        <v>2</v>
      </c>
      <c r="C13" s="40">
        <v>-0.7107</v>
      </c>
      <c r="D13" s="41">
        <v>-0.2774</v>
      </c>
      <c r="E13" s="42">
        <v>1</v>
      </c>
      <c r="F13" s="14"/>
    </row>
    <row r="14" spans="1:6" ht="12.75">
      <c r="A14" s="25"/>
      <c r="B14" s="26"/>
      <c r="C14" s="26"/>
      <c r="D14" s="26"/>
      <c r="E14" s="26"/>
      <c r="F14" s="27"/>
    </row>
    <row r="16" spans="1:6" ht="12.75">
      <c r="A16" s="43"/>
      <c r="B16" s="44" t="s">
        <v>17</v>
      </c>
      <c r="C16" s="45"/>
      <c r="D16" s="45"/>
      <c r="E16" s="45"/>
      <c r="F16" s="46"/>
    </row>
    <row r="17" spans="1:6" ht="12.75">
      <c r="A17" s="47"/>
      <c r="B17" s="48"/>
      <c r="C17" s="48"/>
      <c r="D17" s="48"/>
      <c r="E17" s="48"/>
      <c r="F17" s="49"/>
    </row>
    <row r="18" spans="1:6" ht="12.75">
      <c r="A18" s="47"/>
      <c r="B18" s="50" t="s">
        <v>11</v>
      </c>
      <c r="C18" s="51" t="s">
        <v>0</v>
      </c>
      <c r="D18" s="52" t="s">
        <v>1</v>
      </c>
      <c r="E18" s="53" t="s">
        <v>2</v>
      </c>
      <c r="F18" s="49"/>
    </row>
    <row r="19" spans="1:6" ht="12.75">
      <c r="A19" s="47"/>
      <c r="B19" s="54" t="s">
        <v>0</v>
      </c>
      <c r="C19" s="34">
        <f>C8^2</f>
        <v>0.04912499885056</v>
      </c>
      <c r="D19" s="60">
        <f>C8*D8*D11</f>
        <v>-0.018650648961799923</v>
      </c>
      <c r="E19" s="36">
        <f>C8*E8*E11</f>
        <v>-0.023821065607272002</v>
      </c>
      <c r="F19" s="49"/>
    </row>
    <row r="20" spans="1:6" ht="12.75">
      <c r="A20" s="47"/>
      <c r="B20" s="55" t="s">
        <v>1</v>
      </c>
      <c r="C20" s="37">
        <f>C8*D8*D11</f>
        <v>-0.018650648961799923</v>
      </c>
      <c r="D20" s="61">
        <f>D8^2</f>
        <v>0.030900000593281598</v>
      </c>
      <c r="E20" s="39">
        <f>D8*E8*E12</f>
        <v>-0.007374104601967399</v>
      </c>
      <c r="F20" s="49"/>
    </row>
    <row r="21" spans="1:6" ht="12.75">
      <c r="A21" s="47"/>
      <c r="B21" s="56" t="s">
        <v>2</v>
      </c>
      <c r="C21" s="40">
        <f>C8*E8*E11</f>
        <v>-0.023821065607272002</v>
      </c>
      <c r="D21" s="62">
        <f>D8*E8*E12</f>
        <v>-0.007374104601967399</v>
      </c>
      <c r="E21" s="42">
        <f>E8^2</f>
        <v>0.022869000625</v>
      </c>
      <c r="F21" s="49"/>
    </row>
    <row r="22" spans="1:6" ht="12.75">
      <c r="A22" s="57"/>
      <c r="B22" s="58"/>
      <c r="C22" s="58"/>
      <c r="D22" s="58"/>
      <c r="E22" s="58"/>
      <c r="F22" s="59"/>
    </row>
    <row r="24" spans="1:6" ht="12.75">
      <c r="A24" s="63"/>
      <c r="B24" s="64" t="s">
        <v>18</v>
      </c>
      <c r="C24" s="65"/>
      <c r="D24" s="65"/>
      <c r="E24" s="65"/>
      <c r="F24" s="66"/>
    </row>
    <row r="25" spans="1:6" ht="12.75">
      <c r="A25" s="67"/>
      <c r="B25" s="68"/>
      <c r="C25" s="68"/>
      <c r="D25" s="68"/>
      <c r="E25" s="68"/>
      <c r="F25" s="69"/>
    </row>
    <row r="26" spans="1:6" ht="12.75">
      <c r="A26" s="67"/>
      <c r="B26" s="91" t="s">
        <v>15</v>
      </c>
      <c r="C26" s="70" t="s">
        <v>16</v>
      </c>
      <c r="D26" s="70" t="s">
        <v>5</v>
      </c>
      <c r="E26" s="92" t="s">
        <v>6</v>
      </c>
      <c r="F26" s="69"/>
    </row>
    <row r="27" spans="1:6" ht="12.75">
      <c r="A27" s="67"/>
      <c r="B27" s="93">
        <v>1</v>
      </c>
      <c r="C27" s="94">
        <f>1-B27</f>
        <v>0</v>
      </c>
      <c r="D27" s="95">
        <f>B27*$C$7+C27*$E$7</f>
        <v>0.225</v>
      </c>
      <c r="E27" s="96">
        <f>SQRT(B27^2*$C$19+C27^2*$E$21+2*B27*C27*$E$19)</f>
        <v>0.2216416</v>
      </c>
      <c r="F27" s="69"/>
    </row>
    <row r="28" spans="1:6" ht="12.75">
      <c r="A28" s="67"/>
      <c r="B28" s="93">
        <v>0.9</v>
      </c>
      <c r="C28" s="97">
        <f aca="true" t="shared" si="0" ref="C28:C37">1-B28</f>
        <v>0.09999999999999998</v>
      </c>
      <c r="D28" s="98">
        <f aca="true" t="shared" si="1" ref="D28:D37">B28*$C$7+C28*$E$7</f>
        <v>0.22060000000000002</v>
      </c>
      <c r="E28" s="96">
        <f aca="true" t="shared" si="2" ref="E28:E37">SQRT(B28^2*$C$19+C28^2*$E$21+2*B28*C28*$E$19)</f>
        <v>0.18902948782106627</v>
      </c>
      <c r="F28" s="69"/>
    </row>
    <row r="29" spans="1:6" ht="12.75">
      <c r="A29" s="67"/>
      <c r="B29" s="93">
        <v>0.8</v>
      </c>
      <c r="C29" s="97">
        <f t="shared" si="0"/>
        <v>0.19999999999999996</v>
      </c>
      <c r="D29" s="98">
        <f t="shared" si="1"/>
        <v>0.2162</v>
      </c>
      <c r="E29" s="96">
        <f t="shared" si="2"/>
        <v>0.15726416723154504</v>
      </c>
      <c r="F29" s="69"/>
    </row>
    <row r="30" spans="1:6" ht="12.75">
      <c r="A30" s="67"/>
      <c r="B30" s="93">
        <v>0.7</v>
      </c>
      <c r="C30" s="97">
        <f t="shared" si="0"/>
        <v>0.30000000000000004</v>
      </c>
      <c r="D30" s="98">
        <f t="shared" si="1"/>
        <v>0.21180000000000002</v>
      </c>
      <c r="E30" s="96">
        <f t="shared" si="2"/>
        <v>0.1269827229900594</v>
      </c>
      <c r="F30" s="69"/>
    </row>
    <row r="31" spans="1:6" ht="12.75">
      <c r="A31" s="67"/>
      <c r="B31" s="93">
        <v>0.6</v>
      </c>
      <c r="C31" s="97">
        <f t="shared" si="0"/>
        <v>0.4</v>
      </c>
      <c r="D31" s="98">
        <f t="shared" si="1"/>
        <v>0.20740000000000003</v>
      </c>
      <c r="E31" s="96">
        <f t="shared" si="2"/>
        <v>0.09954862226425357</v>
      </c>
      <c r="F31" s="69"/>
    </row>
    <row r="32" spans="1:6" ht="12.75">
      <c r="A32" s="67"/>
      <c r="B32" s="93">
        <v>0.5</v>
      </c>
      <c r="C32" s="97">
        <f t="shared" si="0"/>
        <v>0.5</v>
      </c>
      <c r="D32" s="98">
        <f t="shared" si="1"/>
        <v>0.203</v>
      </c>
      <c r="E32" s="96">
        <f t="shared" si="2"/>
        <v>0.07802542576144009</v>
      </c>
      <c r="F32" s="69"/>
    </row>
    <row r="33" spans="1:6" ht="12.75">
      <c r="A33" s="67"/>
      <c r="B33" s="93">
        <v>0.4</v>
      </c>
      <c r="C33" s="97">
        <f t="shared" si="0"/>
        <v>0.6</v>
      </c>
      <c r="D33" s="98">
        <f t="shared" si="1"/>
        <v>0.1986</v>
      </c>
      <c r="E33" s="96">
        <f t="shared" si="2"/>
        <v>0.06825487930982693</v>
      </c>
      <c r="F33" s="69"/>
    </row>
    <row r="34" spans="1:6" ht="12.75">
      <c r="A34" s="67"/>
      <c r="B34" s="93">
        <v>0.3</v>
      </c>
      <c r="C34" s="97">
        <f t="shared" si="0"/>
        <v>0.7</v>
      </c>
      <c r="D34" s="98">
        <f t="shared" si="1"/>
        <v>0.19419999999999998</v>
      </c>
      <c r="E34" s="96">
        <f t="shared" si="2"/>
        <v>0.07498141534904605</v>
      </c>
      <c r="F34" s="69"/>
    </row>
    <row r="35" spans="1:6" ht="12.75">
      <c r="A35" s="67"/>
      <c r="B35" s="93">
        <v>0.2</v>
      </c>
      <c r="C35" s="97">
        <f t="shared" si="0"/>
        <v>0.8</v>
      </c>
      <c r="D35" s="98">
        <f t="shared" si="1"/>
        <v>0.18980000000000002</v>
      </c>
      <c r="E35" s="96">
        <f t="shared" si="2"/>
        <v>0.09475452157915927</v>
      </c>
      <c r="F35" s="69"/>
    </row>
    <row r="36" spans="1:6" ht="12.75">
      <c r="A36" s="67"/>
      <c r="B36" s="93">
        <v>0.1</v>
      </c>
      <c r="C36" s="97">
        <f t="shared" si="0"/>
        <v>0.9</v>
      </c>
      <c r="D36" s="98">
        <f t="shared" si="1"/>
        <v>0.18539999999999998</v>
      </c>
      <c r="E36" s="96">
        <f t="shared" si="2"/>
        <v>0.12135628819903252</v>
      </c>
      <c r="F36" s="69"/>
    </row>
    <row r="37" spans="1:6" ht="12.75">
      <c r="A37" s="67"/>
      <c r="B37" s="99">
        <v>0</v>
      </c>
      <c r="C37" s="100">
        <f t="shared" si="0"/>
        <v>1</v>
      </c>
      <c r="D37" s="101">
        <f t="shared" si="1"/>
        <v>0.181</v>
      </c>
      <c r="E37" s="102">
        <f t="shared" si="2"/>
        <v>0.151225</v>
      </c>
      <c r="F37" s="69"/>
    </row>
    <row r="38" spans="1:6" ht="12.75">
      <c r="A38" s="71"/>
      <c r="B38" s="103"/>
      <c r="C38" s="103"/>
      <c r="D38" s="103"/>
      <c r="E38" s="103"/>
      <c r="F38" s="72"/>
    </row>
    <row r="40" spans="1:9" ht="12.75">
      <c r="A40" s="104"/>
      <c r="B40" s="105" t="s">
        <v>19</v>
      </c>
      <c r="C40" s="106"/>
      <c r="D40" s="106"/>
      <c r="E40" s="106"/>
      <c r="F40" s="106"/>
      <c r="G40" s="106"/>
      <c r="H40" s="106"/>
      <c r="I40" s="107"/>
    </row>
    <row r="41" spans="1:9" ht="12.75">
      <c r="A41" s="108"/>
      <c r="B41" s="109"/>
      <c r="C41" s="109"/>
      <c r="D41" s="109"/>
      <c r="E41" s="109"/>
      <c r="F41" s="109"/>
      <c r="G41" s="109"/>
      <c r="H41" s="109"/>
      <c r="I41" s="110"/>
    </row>
    <row r="42" spans="1:9" ht="12.75">
      <c r="A42" s="108"/>
      <c r="B42" s="109" t="s">
        <v>3</v>
      </c>
      <c r="C42" s="109"/>
      <c r="D42" s="109"/>
      <c r="E42" s="109"/>
      <c r="F42" s="109"/>
      <c r="G42" s="109"/>
      <c r="H42" s="109"/>
      <c r="I42" s="110"/>
    </row>
    <row r="43" spans="1:9" ht="12.75">
      <c r="A43" s="108"/>
      <c r="B43" s="109"/>
      <c r="C43" s="109" t="s">
        <v>8</v>
      </c>
      <c r="D43" s="109"/>
      <c r="E43" s="109"/>
      <c r="F43" s="109"/>
      <c r="G43" s="109"/>
      <c r="H43" s="109"/>
      <c r="I43" s="110"/>
    </row>
    <row r="44" spans="1:9" ht="12.75">
      <c r="A44" s="108"/>
      <c r="B44" s="109"/>
      <c r="C44" s="111" t="s">
        <v>0</v>
      </c>
      <c r="D44" s="111" t="s">
        <v>2</v>
      </c>
      <c r="E44" s="111" t="s">
        <v>5</v>
      </c>
      <c r="F44" s="111" t="s">
        <v>6</v>
      </c>
      <c r="G44" s="111" t="s">
        <v>7</v>
      </c>
      <c r="H44" s="109"/>
      <c r="I44" s="110"/>
    </row>
    <row r="45" spans="1:9" ht="12.75">
      <c r="A45" s="108"/>
      <c r="B45" s="117" t="s">
        <v>4</v>
      </c>
      <c r="C45" s="73">
        <v>0.39026727096129266</v>
      </c>
      <c r="D45" s="73">
        <v>0.6097327290387073</v>
      </c>
      <c r="E45" s="74">
        <f>C45*C7+D45*E7</f>
        <v>0.19817175992229688</v>
      </c>
      <c r="F45" s="74">
        <f>SQRT(C45^2*C19+D45^2*E21+2*C45*D45*E19)</f>
        <v>0.0681718115919878</v>
      </c>
      <c r="G45" s="73">
        <f>SUM(C45:D45)</f>
        <v>1</v>
      </c>
      <c r="H45" s="109"/>
      <c r="I45" s="110"/>
    </row>
    <row r="46" spans="1:9" ht="12.75">
      <c r="A46" s="112"/>
      <c r="B46" s="113"/>
      <c r="C46" s="114"/>
      <c r="D46" s="114"/>
      <c r="E46" s="114"/>
      <c r="F46" s="115"/>
      <c r="G46" s="115"/>
      <c r="H46" s="114"/>
      <c r="I46" s="116"/>
    </row>
    <row r="50" spans="1:9" ht="12.75">
      <c r="A50" s="80"/>
      <c r="B50" s="81" t="s">
        <v>20</v>
      </c>
      <c r="C50" s="82"/>
      <c r="D50" s="82"/>
      <c r="E50" s="82"/>
      <c r="F50" s="82"/>
      <c r="G50" s="82"/>
      <c r="H50" s="82"/>
      <c r="I50" s="83"/>
    </row>
    <row r="51" spans="1:9" ht="12.75">
      <c r="A51" s="84"/>
      <c r="B51" s="76"/>
      <c r="C51" s="76"/>
      <c r="D51" s="76"/>
      <c r="E51" s="76"/>
      <c r="F51" s="76"/>
      <c r="G51" s="76"/>
      <c r="H51" s="76"/>
      <c r="I51" s="85"/>
    </row>
    <row r="52" spans="1:9" ht="12.75">
      <c r="A52" s="84"/>
      <c r="B52" s="76"/>
      <c r="C52" s="76" t="s">
        <v>8</v>
      </c>
      <c r="D52" s="76"/>
      <c r="E52" s="76"/>
      <c r="F52" s="76"/>
      <c r="G52" s="76"/>
      <c r="H52" s="76"/>
      <c r="I52" s="85"/>
    </row>
    <row r="53" spans="1:9" ht="12.75">
      <c r="A53" s="84"/>
      <c r="B53" s="76"/>
      <c r="C53" s="5" t="s">
        <v>0</v>
      </c>
      <c r="D53" s="5" t="s">
        <v>1</v>
      </c>
      <c r="E53" s="5" t="s">
        <v>2</v>
      </c>
      <c r="F53" s="5" t="s">
        <v>5</v>
      </c>
      <c r="G53" s="5" t="s">
        <v>6</v>
      </c>
      <c r="H53" s="5" t="s">
        <v>7</v>
      </c>
      <c r="I53" s="85"/>
    </row>
    <row r="54" spans="1:9" ht="12.75">
      <c r="A54" s="84"/>
      <c r="B54" s="75" t="s">
        <v>10</v>
      </c>
      <c r="C54" s="73">
        <v>0.3065033861255707</v>
      </c>
      <c r="D54" s="73">
        <v>0.28297620956362957</v>
      </c>
      <c r="E54" s="73">
        <v>0.41052040431079967</v>
      </c>
      <c r="F54" s="74">
        <f>C54*$C$7+D54*$D$7+E54*$E$7</f>
        <v>0.17439483811050738</v>
      </c>
      <c r="G54" s="79">
        <f>SQRT(C54^2*C19+D54^2*D20+E54^2*E21+2*C54*D54*D19+2*C54*E54*E19+2*D54*E54*E20)</f>
        <v>0.0005069087116065228</v>
      </c>
      <c r="H54" s="73">
        <f>SUM(C54:E54)</f>
        <v>1</v>
      </c>
      <c r="I54" s="85"/>
    </row>
    <row r="55" spans="1:9" ht="12.75">
      <c r="A55" s="84"/>
      <c r="B55" s="76"/>
      <c r="C55" s="76"/>
      <c r="D55" s="76"/>
      <c r="E55" s="77"/>
      <c r="F55" s="78"/>
      <c r="G55" s="76"/>
      <c r="H55" s="76"/>
      <c r="I55" s="85"/>
    </row>
    <row r="56" spans="1:9" ht="12.75">
      <c r="A56" s="86"/>
      <c r="B56" s="87"/>
      <c r="C56" s="87"/>
      <c r="D56" s="87"/>
      <c r="E56" s="88"/>
      <c r="F56" s="89"/>
      <c r="G56" s="87"/>
      <c r="H56" s="87"/>
      <c r="I56" s="90"/>
    </row>
    <row r="60" spans="6:9" ht="12.75">
      <c r="F60" s="3"/>
      <c r="G60" s="3"/>
      <c r="H60" s="3"/>
      <c r="I60" s="3"/>
    </row>
    <row r="61" spans="6:9" ht="12.75">
      <c r="F61" s="3"/>
      <c r="G61" s="4"/>
      <c r="H61" s="4"/>
      <c r="I61" s="3"/>
    </row>
    <row r="62" spans="6:9" ht="12.75">
      <c r="F62" s="3"/>
      <c r="G62" s="4"/>
      <c r="H62" s="4"/>
      <c r="I62" s="3"/>
    </row>
    <row r="63" spans="6:9" ht="12.75">
      <c r="F63" s="3"/>
      <c r="G63" s="4"/>
      <c r="H63" s="4"/>
      <c r="I63" s="3"/>
    </row>
    <row r="64" spans="6:9" ht="12.75">
      <c r="F64" s="3"/>
      <c r="G64" s="4"/>
      <c r="H64" s="4"/>
      <c r="I64" s="3"/>
    </row>
    <row r="65" spans="6:9" ht="12.75">
      <c r="F65" s="3"/>
      <c r="G65" s="4"/>
      <c r="H65" s="4"/>
      <c r="I65" s="3"/>
    </row>
    <row r="66" spans="6:9" ht="12.75">
      <c r="F66" s="3"/>
      <c r="G66" s="4"/>
      <c r="H66" s="4"/>
      <c r="I66" s="3"/>
    </row>
    <row r="67" spans="6:9" ht="12.75">
      <c r="F67" s="3"/>
      <c r="G67" s="4"/>
      <c r="H67" s="4"/>
      <c r="I67" s="3"/>
    </row>
    <row r="68" spans="6:9" ht="12.75">
      <c r="F68" s="3"/>
      <c r="G68" s="4"/>
      <c r="H68" s="4"/>
      <c r="I68" s="3"/>
    </row>
    <row r="69" spans="6:9" ht="12.75">
      <c r="F69" s="3"/>
      <c r="G69" s="4"/>
      <c r="H69" s="4"/>
      <c r="I69" s="3"/>
    </row>
    <row r="70" spans="6:9" ht="12.75">
      <c r="F70" s="3"/>
      <c r="G70" s="4"/>
      <c r="H70" s="4"/>
      <c r="I70" s="3"/>
    </row>
    <row r="71" spans="6:9" ht="12.75">
      <c r="F71" s="3"/>
      <c r="G71" s="4"/>
      <c r="H71" s="4"/>
      <c r="I71" s="3"/>
    </row>
    <row r="72" spans="6:9" ht="12.75">
      <c r="F72" s="3"/>
      <c r="G72" s="3"/>
      <c r="H72" s="3"/>
      <c r="I72" s="3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</dc:creator>
  <cp:keywords/>
  <dc:description/>
  <cp:lastModifiedBy>gub</cp:lastModifiedBy>
  <cp:lastPrinted>2005-10-25T12:48:58Z</cp:lastPrinted>
  <dcterms:created xsi:type="dcterms:W3CDTF">2005-10-17T14:55:53Z</dcterms:created>
  <dcterms:modified xsi:type="dcterms:W3CDTF">2014-10-16T13:30:22Z</dcterms:modified>
  <cp:category/>
  <cp:version/>
  <cp:contentType/>
  <cp:contentStatus/>
</cp:coreProperties>
</file>